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derica\Documents\"/>
    </mc:Choice>
  </mc:AlternateContent>
  <bookViews>
    <workbookView xWindow="0" yWindow="0" windowWidth="19200" windowHeight="7050" activeTab="1"/>
  </bookViews>
  <sheets>
    <sheet name="Q1-2" sheetId="2" r:id="rId1"/>
    <sheet name="Q3" sheetId="3" r:id="rId2"/>
    <sheet name="Q4" sheetId="4" r:id="rId3"/>
    <sheet name="Q5" sheetId="5" r:id="rId4"/>
    <sheet name="Q6-7" sheetId="6" r:id="rId5"/>
    <sheet name="Q8-9" sheetId="7" r:id="rId6"/>
    <sheet name="Q10-11" sheetId="8" r:id="rId7"/>
    <sheet name="Q12-13" sheetId="9" r:id="rId8"/>
    <sheet name="Q14-15" sheetId="10" r:id="rId9"/>
    <sheet name="Q16-17" sheetId="11" r:id="rId10"/>
    <sheet name="Q18-19" sheetId="12" r:id="rId11"/>
    <sheet name="Raw data from sli.do" sheetId="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 l="1"/>
  <c r="B23" i="3"/>
  <c r="H35" i="7"/>
  <c r="H34" i="7"/>
  <c r="H33" i="7"/>
  <c r="H31" i="7"/>
  <c r="H32" i="7"/>
  <c r="H30" i="7"/>
  <c r="B5" i="5"/>
  <c r="B7" i="5"/>
  <c r="B6" i="5"/>
  <c r="B4" i="5"/>
  <c r="B7" i="4"/>
  <c r="B6" i="4"/>
  <c r="B5" i="4"/>
  <c r="B4" i="4"/>
  <c r="B9" i="4"/>
  <c r="B8" i="4"/>
  <c r="B12" i="3"/>
  <c r="B11" i="3"/>
  <c r="B18" i="3" s="1"/>
  <c r="B10" i="3"/>
  <c r="B9" i="3"/>
  <c r="B8" i="3"/>
  <c r="B7" i="3"/>
  <c r="B17" i="3" s="1"/>
  <c r="B6" i="3"/>
  <c r="B5" i="3"/>
  <c r="B4" i="3"/>
  <c r="B16" i="3" s="1"/>
  <c r="B19" i="3" l="1"/>
  <c r="B15" i="3"/>
  <c r="B13" i="3"/>
</calcChain>
</file>

<file path=xl/sharedStrings.xml><?xml version="1.0" encoding="utf-8"?>
<sst xmlns="http://schemas.openxmlformats.org/spreadsheetml/2006/main" count="825" uniqueCount="294">
  <si>
    <t>Poll Question</t>
  </si>
  <si>
    <t>Poll Option</t>
  </si>
  <si>
    <t>Count</t>
  </si>
  <si>
    <t>Total Votes</t>
  </si>
  <si>
    <t>Results</t>
  </si>
  <si>
    <t>Survey Name</t>
  </si>
  <si>
    <t>Q1 Are indicators useful to monitor the progress of EOSC within each Member State?</t>
  </si>
  <si>
    <t>Yes</t>
  </si>
  <si>
    <t>96%</t>
  </si>
  <si>
    <t>No</t>
  </si>
  <si>
    <t>4%</t>
  </si>
  <si>
    <t>Q2 For those that answered no, can you suggest an alternative to track progress of EOSC?</t>
  </si>
  <si>
    <t xml:space="preserve">To measure the number of real adopters in the research institutions (not necessarily supported by projects involved in the EOSC implementation) </t>
  </si>
  <si>
    <t>Indicators - Yes...but with the caveat that they should be the same for each country - otherwise the picture is skewed and incomplete…. </t>
  </si>
  <si>
    <t>Q3 Which of these should be responsible for tracking the indicators: EOSC Governance Board, Ministry, National OS Initiative?
If you have other suggestions, feel free to add them</t>
  </si>
  <si>
    <t>NREN</t>
  </si>
  <si>
    <t>EOSC Legal Entity</t>
  </si>
  <si>
    <t>National ministries
EOSC board</t>
  </si>
  <si>
    <t>Ministry and National OS initiatives</t>
  </si>
  <si>
    <t>not EOSC bodies</t>
  </si>
  <si>
    <t xml:space="preserve">An external elected member or entity for each country </t>
  </si>
  <si>
    <t xml:space="preserve">National OS initiative should collect the monitor data . EOSC Governance Board should have an overview of the final result, so to coordinate the response actions. </t>
  </si>
  <si>
    <t>Ministry</t>
  </si>
  <si>
    <t>OS initiative</t>
  </si>
  <si>
    <t>EOSC Goverment Board</t>
  </si>
  <si>
    <t>National OS Initiative and EOSC Governance Board</t>
  </si>
  <si>
    <t>EOSC AISBL</t>
  </si>
  <si>
    <t>We should have indicators close to scientific practice - institutions could be important in supporting FAIR data management</t>
  </si>
  <si>
    <t>RIO</t>
  </si>
  <si>
    <t>the EOSC Association</t>
  </si>
  <si>
    <t xml:space="preserve">EOSC gov board </t>
  </si>
  <si>
    <t>National OS initiatives in each country, using the same metrics and indicators</t>
  </si>
  <si>
    <t xml:space="preserve">Ministries, RI coordination  and report back to EOSC GB
 </t>
  </si>
  <si>
    <t>ministry</t>
  </si>
  <si>
    <t xml:space="preserve">EOSC </t>
  </si>
  <si>
    <t>national initiatives</t>
  </si>
  <si>
    <t>National OS Science Initiative</t>
  </si>
  <si>
    <t>The actual national body is not crucial, but the fact that there is such a body is.</t>
  </si>
  <si>
    <t>EOSC Legal Entity - and then pass the information to the relevant stakeholders...ministries etc.</t>
  </si>
  <si>
    <t>EOSC Governance Board</t>
  </si>
  <si>
    <t>EOSC-Legal Entity (will start on Jan, 2021)</t>
  </si>
  <si>
    <t>NOADs or similar networks where they exist, reporting to EOSC GB</t>
  </si>
  <si>
    <t>National OS initiative</t>
  </si>
  <si>
    <t>Ministry, National OS Initiative</t>
  </si>
  <si>
    <t>EOSC Association</t>
  </si>
  <si>
    <t>Q4 Who should have access to these measurements?</t>
  </si>
  <si>
    <t>Ministries</t>
  </si>
  <si>
    <t>relevant stakeholders</t>
  </si>
  <si>
    <t>open to public</t>
  </si>
  <si>
    <t>Industries</t>
  </si>
  <si>
    <t>All relevant stakeholders.  They should be public in a living document "compendium" - which also holds the other information from the landscape WG</t>
  </si>
  <si>
    <t>Ministry &amp;
 National OS initiative</t>
  </si>
  <si>
    <t>openly accessible</t>
  </si>
  <si>
    <t>everyone</t>
  </si>
  <si>
    <t>open, for transparancy and verification</t>
  </si>
  <si>
    <t>Everybody</t>
  </si>
  <si>
    <t>institutions</t>
  </si>
  <si>
    <t>Public</t>
  </si>
  <si>
    <t>Publicly available</t>
  </si>
  <si>
    <t>All</t>
  </si>
  <si>
    <t>they should be public</t>
  </si>
  <si>
    <t>open</t>
  </si>
  <si>
    <t>Everyone</t>
  </si>
  <si>
    <t>Q5 How often?</t>
  </si>
  <si>
    <t>for some indicator a quarterly report to show progress would be useful. For other indicator it could be difficult to find the so frequently so they could be yearly, or also a beginning and after the conclusion of a project</t>
  </si>
  <si>
    <t xml:space="preserve">It depends by the indicators. Every one, 3, 6 months and annual. Long and short term. </t>
  </si>
  <si>
    <t>twice per year</t>
  </si>
  <si>
    <t>Depends on indicator</t>
  </si>
  <si>
    <t>annual at most</t>
  </si>
  <si>
    <t>depends on type of indicator</t>
  </si>
  <si>
    <t>If made public, while not continuously? Otherwise yearly</t>
  </si>
  <si>
    <t>depends on the  indicator</t>
  </si>
  <si>
    <t>tools can be used so to collect data and get results whenever it needs</t>
  </si>
  <si>
    <t>depends on the indicator</t>
  </si>
  <si>
    <t>fixed schedule</t>
  </si>
  <si>
    <t>Yearly or better 6 months (if feasible)</t>
  </si>
  <si>
    <t>Depends on the particular indicator</t>
  </si>
  <si>
    <t>twice a year</t>
  </si>
  <si>
    <t>Annually</t>
  </si>
  <si>
    <t>yearly</t>
  </si>
  <si>
    <t>Annual</t>
  </si>
  <si>
    <t>bi-annual</t>
  </si>
  <si>
    <t>As soon as needed</t>
  </si>
  <si>
    <t>Q6 Please select all the categories you see relevant to measure country readiness:</t>
  </si>
  <si>
    <t>Architecture</t>
  </si>
  <si>
    <t>42%</t>
  </si>
  <si>
    <t>Infrastructures</t>
  </si>
  <si>
    <t>83%</t>
  </si>
  <si>
    <t xml:space="preserve"> Organisations &amp; Governance</t>
  </si>
  <si>
    <t>67%</t>
  </si>
  <si>
    <t>Policies</t>
  </si>
  <si>
    <t>100%</t>
  </si>
  <si>
    <t>Training</t>
  </si>
  <si>
    <t>61%</t>
  </si>
  <si>
    <t>Q7 In ONE WORD, what is missing from the proposed categories?
(Architecture, Infrastructures, Organisations &amp; Governance, Policies, Training)</t>
  </si>
  <si>
    <t>funding</t>
  </si>
  <si>
    <t>cost</t>
  </si>
  <si>
    <t xml:space="preserve">Awareness </t>
  </si>
  <si>
    <t>Sustainability, accountability, monitoring</t>
  </si>
  <si>
    <t>performance</t>
  </si>
  <si>
    <t>users</t>
  </si>
  <si>
    <t>data</t>
  </si>
  <si>
    <t>Uptake of EOSC services</t>
  </si>
  <si>
    <t>Cost-recovery-models</t>
  </si>
  <si>
    <t>number of adopters</t>
  </si>
  <si>
    <t>EOSC compliance</t>
  </si>
  <si>
    <t>dissemination</t>
  </si>
  <si>
    <t xml:space="preserve">Funding </t>
  </si>
  <si>
    <t>Rewards/research assessment/evaluation</t>
  </si>
  <si>
    <t>Maturity</t>
  </si>
  <si>
    <t>disciplinary</t>
  </si>
  <si>
    <t>FAIR data practice</t>
  </si>
  <si>
    <t xml:space="preserve">sustainability </t>
  </si>
  <si>
    <t>monitoring</t>
  </si>
  <si>
    <t>Q8 Do you think the following are indicative and practical indicators for the group Architecture?</t>
  </si>
  <si>
    <t>A. National (regional) registry or other federation mechanisms for data in place/planned</t>
  </si>
  <si>
    <t>71%</t>
  </si>
  <si>
    <t>- a1 Number of enrolled services?</t>
  </si>
  <si>
    <t>53%</t>
  </si>
  <si>
    <t>- a2 Number of searches?</t>
  </si>
  <si>
    <t>26%</t>
  </si>
  <si>
    <t>- a3 SLAs available?</t>
  </si>
  <si>
    <t>37%</t>
  </si>
  <si>
    <t xml:space="preserve">B. National(regional) dataset catalogue(s) in place/planned </t>
  </si>
  <si>
    <t>74%</t>
  </si>
  <si>
    <t>- b1 Number of enrolled datasets?</t>
  </si>
  <si>
    <t xml:space="preserve">- b2 Number of searches? </t>
  </si>
  <si>
    <t>29%</t>
  </si>
  <si>
    <t xml:space="preserve">- b3 Integration with other data catalogues </t>
  </si>
  <si>
    <t>C. National PID policy in place/planned</t>
  </si>
  <si>
    <t>87%</t>
  </si>
  <si>
    <t>Q9 What other indicative and practical indicators are missing for the Architecture indicators category?</t>
  </si>
  <si>
    <t>Citizens</t>
  </si>
  <si>
    <t>user satisfaction (adding likes-dislikes to the catalogue entries?)</t>
  </si>
  <si>
    <t>Rate of DOI growth</t>
  </si>
  <si>
    <t>user feedback</t>
  </si>
  <si>
    <t>uptake</t>
  </si>
  <si>
    <t>impact</t>
  </si>
  <si>
    <t>User satisfaction</t>
  </si>
  <si>
    <t>Data citation-&gt; usage of data</t>
  </si>
  <si>
    <t>usage</t>
  </si>
  <si>
    <t>Interoperability</t>
  </si>
  <si>
    <t>User satisfaction (feedback surveys)</t>
  </si>
  <si>
    <t>Which APIs are used</t>
  </si>
  <si>
    <t xml:space="preserve">Q10 Do you think the following are indicative and practical indicators for the group Organisation &amp; Governance? </t>
  </si>
  <si>
    <t>A. National Initiative in place/planned/etc.</t>
  </si>
  <si>
    <t>72%</t>
  </si>
  <si>
    <t>a1. Funding – structural, internal, per project.</t>
  </si>
  <si>
    <t>56%</t>
  </si>
  <si>
    <t>a2. Funding plans</t>
  </si>
  <si>
    <t>a3. Stakeholders involved (number, type)</t>
  </si>
  <si>
    <t>B. Strategic roadmap (IR, OS, etc)?</t>
  </si>
  <si>
    <t>81%</t>
  </si>
  <si>
    <t>C. Specific funding programmes for OS/EOSC/data science?</t>
  </si>
  <si>
    <t>75%</t>
  </si>
  <si>
    <t>Q11 What other indicative and practical indicators are missing for the Organisation &amp; Governance indicators category?</t>
  </si>
  <si>
    <t>EU initives</t>
  </si>
  <si>
    <t>National accountable body</t>
  </si>
  <si>
    <t>Integration in the EU bodies</t>
  </si>
  <si>
    <t>Interoperability with trans-national initiatives</t>
  </si>
  <si>
    <t>Support for PlanS/COAR/other such initiatives</t>
  </si>
  <si>
    <t>Q12 Do you think the following are indicative and practical indicators for the Group Policies?</t>
  </si>
  <si>
    <t>A. OS/FAIR policies supported/ monitored/ planned</t>
  </si>
  <si>
    <t>85%</t>
  </si>
  <si>
    <t>Q12 Do you think the following are indicative and practical indicators for the group Policies?</t>
  </si>
  <si>
    <t>a1. National</t>
  </si>
  <si>
    <t>77%</t>
  </si>
  <si>
    <t>a2. At the organisation level</t>
  </si>
  <si>
    <t>58%</t>
  </si>
  <si>
    <t>a3. Mandatory/formal/informal</t>
  </si>
  <si>
    <t>46%</t>
  </si>
  <si>
    <t>a4. Funding constraints</t>
  </si>
  <si>
    <t>31%</t>
  </si>
  <si>
    <t>a5. Incentives</t>
  </si>
  <si>
    <t>65%</t>
  </si>
  <si>
    <t>B. DM policies in e/supported/ monitored/ planned</t>
  </si>
  <si>
    <t>b1. National</t>
  </si>
  <si>
    <t>b2. At the organisation level</t>
  </si>
  <si>
    <t>54%</t>
  </si>
  <si>
    <t>b3. Mandatory/formal/informal</t>
  </si>
  <si>
    <t>38%</t>
  </si>
  <si>
    <t>b4. Funding constraints</t>
  </si>
  <si>
    <t>27%</t>
  </si>
  <si>
    <t>b5. Incentives</t>
  </si>
  <si>
    <t>62%</t>
  </si>
  <si>
    <t>Q13 What other indicative and practical indicators are missing for the Policies indicators category?</t>
  </si>
  <si>
    <t xml:space="preserve">Source of funding </t>
  </si>
  <si>
    <t>Q14 Do you think the following are indicative and practical indicators for the group Infrastructure?</t>
  </si>
  <si>
    <t>A. Resources</t>
  </si>
  <si>
    <t>a1. # of CPUs</t>
  </si>
  <si>
    <t>a2. Storage capacity</t>
  </si>
  <si>
    <t>a3. Infrastructure Availability 7/24</t>
  </si>
  <si>
    <t>64%</t>
  </si>
  <si>
    <t>a4. Helpdesk support 7/24</t>
  </si>
  <si>
    <t>57%</t>
  </si>
  <si>
    <t>a5. Availability of certain types of infrastructure services to researchers (HPC, storage, HTC, GPUs, remote access to science facilities...)</t>
  </si>
  <si>
    <t xml:space="preserve">B. # of infrastructure users (individuals, organisations) </t>
  </si>
  <si>
    <t>C. National NREN delegates security and user management policies?</t>
  </si>
  <si>
    <t>D. National IdP exists?</t>
  </si>
  <si>
    <t>50%</t>
  </si>
  <si>
    <t>E. TRLs</t>
  </si>
  <si>
    <t>32%</t>
  </si>
  <si>
    <t>Q15  What other indicative and practical indicators are missing for the infrastructure indicators category?</t>
  </si>
  <si>
    <t>Clicks/download</t>
  </si>
  <si>
    <t xml:space="preserve">National Federation </t>
  </si>
  <si>
    <t>Access policies</t>
  </si>
  <si>
    <t>National Identity Federation</t>
  </si>
  <si>
    <t xml:space="preserve">Q16 Do you think the following are indicative and practical indicators for the group Training? </t>
  </si>
  <si>
    <t>A. National/regional curricula in place/planned (compliance with international?)</t>
  </si>
  <si>
    <t>a1. Data scientists</t>
  </si>
  <si>
    <t>a2. Data stewards</t>
  </si>
  <si>
    <t>a3. How many university courses? How many graduates?</t>
  </si>
  <si>
    <t>35%</t>
  </si>
  <si>
    <t>B. Basic training available for researchers &amp; research support staff</t>
  </si>
  <si>
    <t>92%</t>
  </si>
  <si>
    <t>b1. National competence centres</t>
  </si>
  <si>
    <t>b2. Certification of competences?</t>
  </si>
  <si>
    <t>C. Number of people trained per year.</t>
  </si>
  <si>
    <t>73%</t>
  </si>
  <si>
    <t xml:space="preserve">Q17 What other indicative and practical indicators are missing for the training indicators category? </t>
  </si>
  <si>
    <t>Q18 Do you see the need for a EOSC-ready certification for services/organisations?</t>
  </si>
  <si>
    <t>Yes, to be certified at the national level</t>
  </si>
  <si>
    <t>Yes, at the EOSC level</t>
  </si>
  <si>
    <t>No, a self-assessment would be enough</t>
  </si>
  <si>
    <t>No, we don’t need to assess this</t>
  </si>
  <si>
    <t>8%</t>
  </si>
  <si>
    <t>Q19 please provide any additional comments</t>
  </si>
  <si>
    <t>You could could ask for EOSC services/Organisations to provide links to evidence when asserting metadata (such as through eduGAIN), this way you have a way to automatically access EOSC readiness and compliance.</t>
  </si>
  <si>
    <t xml:space="preserve">it’s very useful work to do such survey and monitor the adoption progress. The next logical question is what is the most efficient way to engage/reach out/promote the EOSC vision to the far end researchers and implement in their daily work? </t>
  </si>
  <si>
    <t>N/A</t>
  </si>
  <si>
    <t xml:space="preserve">Total votes: </t>
  </si>
  <si>
    <t>Total votes</t>
  </si>
  <si>
    <t>EOSC LE</t>
  </si>
  <si>
    <t>National OS Initiatives</t>
  </si>
  <si>
    <t>Research &amp; Innovation Observatory</t>
  </si>
  <si>
    <t>EOSC Governing Board</t>
  </si>
  <si>
    <t>NRENs</t>
  </si>
  <si>
    <t>NI</t>
  </si>
  <si>
    <t>ext</t>
  </si>
  <si>
    <t>GB</t>
  </si>
  <si>
    <t>RI coord</t>
  </si>
  <si>
    <t>NOAD</t>
  </si>
  <si>
    <t>RI Coordination</t>
  </si>
  <si>
    <t>Total contributions</t>
  </si>
  <si>
    <t>Full answers</t>
  </si>
  <si>
    <t>Externals (non-EOSC bodies)</t>
  </si>
  <si>
    <t>Relevant Stakeholders</t>
  </si>
  <si>
    <t>Pub</t>
  </si>
  <si>
    <t>Institutions</t>
  </si>
  <si>
    <t>National Initiatives</t>
  </si>
  <si>
    <t>Total contributions: 36</t>
  </si>
  <si>
    <t>depending on indicators</t>
  </si>
  <si>
    <t>every 6 months</t>
  </si>
  <si>
    <t>annual</t>
  </si>
  <si>
    <t>continuous</t>
  </si>
  <si>
    <t>Depending on indicators</t>
  </si>
  <si>
    <t>Every 6 months</t>
  </si>
  <si>
    <t>Continuous</t>
  </si>
  <si>
    <t>Yearly</t>
  </si>
  <si>
    <t>Organisations &amp; Governance</t>
  </si>
  <si>
    <t>Funding</t>
  </si>
  <si>
    <t>Cost</t>
  </si>
  <si>
    <t>Performance</t>
  </si>
  <si>
    <t>Users</t>
  </si>
  <si>
    <t>Data</t>
  </si>
  <si>
    <t>Number of adopters</t>
  </si>
  <si>
    <t>Dissemination</t>
  </si>
  <si>
    <t>Disciplinary</t>
  </si>
  <si>
    <t xml:space="preserve">Sustainability </t>
  </si>
  <si>
    <t>Monitoring</t>
  </si>
  <si>
    <t>Accountability</t>
  </si>
  <si>
    <t>a1 Number of enrolled services?</t>
  </si>
  <si>
    <t>a2 Number of searches?</t>
  </si>
  <si>
    <t>a3 SLAs available?</t>
  </si>
  <si>
    <t>b1 Number of enrolled datasets?</t>
  </si>
  <si>
    <t xml:space="preserve">b2 Number of searches? </t>
  </si>
  <si>
    <t xml:space="preserve">b3 Integration with other data catalogues </t>
  </si>
  <si>
    <t>Total contributions: 14</t>
  </si>
  <si>
    <t>Citizen scientists involved</t>
  </si>
  <si>
    <t>API Usage</t>
  </si>
  <si>
    <t xml:space="preserve">Data usage </t>
  </si>
  <si>
    <t>Data usage</t>
  </si>
  <si>
    <t>Impact</t>
  </si>
  <si>
    <t>total contriburions</t>
  </si>
  <si>
    <t>total contributions</t>
  </si>
  <si>
    <t>National Stakeholders</t>
  </si>
  <si>
    <t>Indipendent actors</t>
  </si>
  <si>
    <t>Responsibilities: National Vs International</t>
  </si>
  <si>
    <t>EOSC (centralised)</t>
  </si>
  <si>
    <t>EOSC (but by MS representatives)</t>
  </si>
  <si>
    <t>Others</t>
  </si>
  <si>
    <t>1 Vs more</t>
  </si>
  <si>
    <t>Only one (type of) actor should be responsible</t>
  </si>
  <si>
    <t>Different actors should concur to the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</si>
</sst>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Alignment="1"/>
    <xf numFmtId="0" fontId="5" fillId="0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Q1</a:t>
            </a:r>
            <a:r>
              <a:rPr lang="it-IT" baseline="0"/>
              <a:t> </a:t>
            </a:r>
            <a:r>
              <a:rPr lang="it-IT"/>
              <a:t>Are</a:t>
            </a:r>
            <a:r>
              <a:rPr lang="it-IT" baseline="0"/>
              <a:t> indicators useful to monitor the progress of EOSC within MSs?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024-4E88-9D7F-3D231EC35E97}"/>
              </c:ext>
            </c:extLst>
          </c:dPt>
          <c:dPt>
            <c:idx val="1"/>
            <c:bubble3D val="0"/>
            <c:explosion val="12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024-4E88-9D7F-3D231EC35E97}"/>
              </c:ext>
            </c:extLst>
          </c:dPt>
          <c:cat>
            <c:strRef>
              <c:f>'Q1-2'!$A$3:$A$4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'Q1-2'!$B$3:$B$4</c:f>
              <c:numCache>
                <c:formatCode>General</c:formatCode>
                <c:ptCount val="2"/>
                <c:pt idx="0">
                  <c:v>50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4-4E88-9D7F-3D231EC3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589097345918442"/>
          <c:y val="0.41208487794806331"/>
          <c:w val="0.19994672970318456"/>
          <c:h val="0.13158934990098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>
                <a:solidFill>
                  <a:schemeClr val="bg1">
                    <a:lumMod val="50000"/>
                  </a:schemeClr>
                </a:solidFill>
              </a:rPr>
              <a:t>Q10 which are indicative and practical indicators for the group Organisation &amp; Governance?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'Q10-11'!$A$7:$A$12</c:f>
              <c:strCache>
                <c:ptCount val="6"/>
                <c:pt idx="0">
                  <c:v>A. National Initiative in place/planned/etc.</c:v>
                </c:pt>
                <c:pt idx="1">
                  <c:v>a1. Funding – structural, internal, per project.</c:v>
                </c:pt>
                <c:pt idx="2">
                  <c:v>a2. Funding plans</c:v>
                </c:pt>
                <c:pt idx="3">
                  <c:v>a3. Stakeholders involved (number, type)</c:v>
                </c:pt>
                <c:pt idx="4">
                  <c:v>B. Strategic roadmap (IR, OS, etc)?</c:v>
                </c:pt>
                <c:pt idx="5">
                  <c:v>C. Specific funding programmes for OS/EOSC/data science?</c:v>
                </c:pt>
              </c:strCache>
            </c:strRef>
          </c:cat>
          <c:val>
            <c:numRef>
              <c:f>'Q10-11'!$B$7:$B$12</c:f>
              <c:numCache>
                <c:formatCode>General</c:formatCode>
                <c:ptCount val="6"/>
                <c:pt idx="0">
                  <c:v>26</c:v>
                </c:pt>
                <c:pt idx="1">
                  <c:v>20</c:v>
                </c:pt>
                <c:pt idx="2">
                  <c:v>24</c:v>
                </c:pt>
                <c:pt idx="3">
                  <c:v>24</c:v>
                </c:pt>
                <c:pt idx="4">
                  <c:v>29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C-4BEE-AD1C-B1DF1A3ADB3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0672479"/>
        <c:axId val="480664991"/>
      </c:barChart>
      <c:catAx>
        <c:axId val="48067247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664991"/>
        <c:crosses val="autoZero"/>
        <c:auto val="1"/>
        <c:lblAlgn val="ctr"/>
        <c:lblOffset val="100"/>
        <c:noMultiLvlLbl val="0"/>
      </c:catAx>
      <c:valAx>
        <c:axId val="480664991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672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 i="0" u="none" strike="noStrike" baseline="0">
                <a:solidFill>
                  <a:schemeClr val="bg1">
                    <a:lumMod val="50000"/>
                  </a:schemeClr>
                </a:solidFill>
                <a:effectLst/>
              </a:rPr>
              <a:t>Q12 Which are indicative and practical indicators for the Group Policies?</a:t>
            </a:r>
            <a:r>
              <a:rPr lang="it-IT" sz="1600" b="0" i="0" u="none" strike="noStrike" baseline="0">
                <a:solidFill>
                  <a:schemeClr val="bg1">
                    <a:lumMod val="50000"/>
                  </a:schemeClr>
                </a:solidFill>
              </a:rPr>
              <a:t> </a:t>
            </a:r>
            <a:endParaRPr lang="it-IT" sz="1600" b="0">
              <a:solidFill>
                <a:schemeClr val="bg1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'Q12-13'!$A$6:$A$17</c:f>
              <c:strCache>
                <c:ptCount val="12"/>
                <c:pt idx="0">
                  <c:v>A. OS/FAIR policies supported/ monitored/ planned</c:v>
                </c:pt>
                <c:pt idx="1">
                  <c:v>a1. National</c:v>
                </c:pt>
                <c:pt idx="2">
                  <c:v>a2. At the organisation level</c:v>
                </c:pt>
                <c:pt idx="3">
                  <c:v>a3. Mandatory/formal/informal</c:v>
                </c:pt>
                <c:pt idx="4">
                  <c:v>a4. Funding constraints</c:v>
                </c:pt>
                <c:pt idx="5">
                  <c:v>a5. Incentives</c:v>
                </c:pt>
                <c:pt idx="6">
                  <c:v>B. DM policies in e/supported/ monitored/ planned</c:v>
                </c:pt>
                <c:pt idx="7">
                  <c:v>b1. National</c:v>
                </c:pt>
                <c:pt idx="8">
                  <c:v>b2. At the organisation level</c:v>
                </c:pt>
                <c:pt idx="9">
                  <c:v>b3. Mandatory/formal/informal</c:v>
                </c:pt>
                <c:pt idx="10">
                  <c:v>b4. Funding constraints</c:v>
                </c:pt>
                <c:pt idx="11">
                  <c:v>b5. Incentives</c:v>
                </c:pt>
              </c:strCache>
            </c:strRef>
          </c:cat>
          <c:val>
            <c:numRef>
              <c:f>'Q12-13'!$B$6:$B$17</c:f>
              <c:numCache>
                <c:formatCode>General</c:formatCode>
                <c:ptCount val="12"/>
                <c:pt idx="0">
                  <c:v>22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8</c:v>
                </c:pt>
                <c:pt idx="5">
                  <c:v>17</c:v>
                </c:pt>
                <c:pt idx="6">
                  <c:v>22</c:v>
                </c:pt>
                <c:pt idx="7">
                  <c:v>17</c:v>
                </c:pt>
                <c:pt idx="8">
                  <c:v>14</c:v>
                </c:pt>
                <c:pt idx="9">
                  <c:v>10</c:v>
                </c:pt>
                <c:pt idx="10">
                  <c:v>7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3-4CED-8DF6-5310C15BEB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0592607"/>
        <c:axId val="480594687"/>
      </c:barChart>
      <c:catAx>
        <c:axId val="48059260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594687"/>
        <c:crosses val="autoZero"/>
        <c:auto val="1"/>
        <c:lblAlgn val="ctr"/>
        <c:lblOffset val="100"/>
        <c:noMultiLvlLbl val="0"/>
      </c:catAx>
      <c:valAx>
        <c:axId val="480594687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592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/>
              <a:t> Q14</a:t>
            </a:r>
            <a:r>
              <a:rPr lang="it-IT" sz="1600" b="0" baseline="0"/>
              <a:t> which </a:t>
            </a:r>
            <a:r>
              <a:rPr lang="it-IT" sz="1600" b="0"/>
              <a:t>are indicative and practical indicators for the group Infrastructure?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'Q14-15'!$A$4:$A$13</c:f>
              <c:strCache>
                <c:ptCount val="10"/>
                <c:pt idx="0">
                  <c:v>A. Resources</c:v>
                </c:pt>
                <c:pt idx="1">
                  <c:v>a1. # of CPUs</c:v>
                </c:pt>
                <c:pt idx="2">
                  <c:v>a2. Storage capacity</c:v>
                </c:pt>
                <c:pt idx="3">
                  <c:v>a3. Infrastructure Availability 7/24</c:v>
                </c:pt>
                <c:pt idx="4">
                  <c:v>a4. Helpdesk support 7/24</c:v>
                </c:pt>
                <c:pt idx="5">
                  <c:v>a5. Availability of certain types of infrastructure services to researchers (HPC, storage, HTC, GPUs, remote access to science facilities...)</c:v>
                </c:pt>
                <c:pt idx="6">
                  <c:v>B. # of infrastructure users (individuals, organisations) </c:v>
                </c:pt>
                <c:pt idx="7">
                  <c:v>C. National NREN delegates security and user management policies?</c:v>
                </c:pt>
                <c:pt idx="8">
                  <c:v>D. National IdP exists?</c:v>
                </c:pt>
                <c:pt idx="9">
                  <c:v>E. TRLs</c:v>
                </c:pt>
              </c:strCache>
            </c:strRef>
          </c:cat>
          <c:val>
            <c:numRef>
              <c:f>'Q14-15'!$B$4:$B$13</c:f>
              <c:numCache>
                <c:formatCode>General</c:formatCode>
                <c:ptCount val="10"/>
                <c:pt idx="0">
                  <c:v>21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16</c:v>
                </c:pt>
                <c:pt idx="5">
                  <c:v>21</c:v>
                </c:pt>
                <c:pt idx="6">
                  <c:v>17</c:v>
                </c:pt>
                <c:pt idx="7">
                  <c:v>13</c:v>
                </c:pt>
                <c:pt idx="8">
                  <c:v>14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C-48B0-83DA-56B43BF6EB0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0601343"/>
        <c:axId val="480611743"/>
      </c:barChart>
      <c:catAx>
        <c:axId val="4806013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611743"/>
        <c:crosses val="autoZero"/>
        <c:auto val="1"/>
        <c:lblAlgn val="ctr"/>
        <c:lblOffset val="100"/>
        <c:noMultiLvlLbl val="0"/>
      </c:catAx>
      <c:valAx>
        <c:axId val="480611743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60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/>
              <a:t>Q16 Which are indicative and practical indicators for the group Training?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'Q16-17'!$A$4:$A$11</c:f>
              <c:strCache>
                <c:ptCount val="8"/>
                <c:pt idx="0">
                  <c:v>A. National/regional curricula in place/planned (compliance with international?)</c:v>
                </c:pt>
                <c:pt idx="1">
                  <c:v>a1. Data scientists</c:v>
                </c:pt>
                <c:pt idx="2">
                  <c:v>a2. Data stewards</c:v>
                </c:pt>
                <c:pt idx="3">
                  <c:v>a3. How many university courses? How many graduates?</c:v>
                </c:pt>
                <c:pt idx="4">
                  <c:v>B. Basic training available for researchers &amp; research support staff</c:v>
                </c:pt>
                <c:pt idx="5">
                  <c:v>b1. National competence centres</c:v>
                </c:pt>
                <c:pt idx="6">
                  <c:v>b2. Certification of competences?</c:v>
                </c:pt>
                <c:pt idx="7">
                  <c:v>C. Number of people trained per year.</c:v>
                </c:pt>
              </c:strCache>
            </c:strRef>
          </c:cat>
          <c:val>
            <c:numRef>
              <c:f>'Q16-17'!$B$4:$B$11</c:f>
              <c:numCache>
                <c:formatCode>General</c:formatCode>
                <c:ptCount val="8"/>
                <c:pt idx="0">
                  <c:v>20</c:v>
                </c:pt>
                <c:pt idx="1">
                  <c:v>8</c:v>
                </c:pt>
                <c:pt idx="2">
                  <c:v>15</c:v>
                </c:pt>
                <c:pt idx="3">
                  <c:v>9</c:v>
                </c:pt>
                <c:pt idx="4">
                  <c:v>24</c:v>
                </c:pt>
                <c:pt idx="5">
                  <c:v>13</c:v>
                </c:pt>
                <c:pt idx="6">
                  <c:v>9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5-42E9-8A4C-444F4142E9E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0586367"/>
        <c:axId val="480587199"/>
      </c:barChart>
      <c:catAx>
        <c:axId val="4805863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587199"/>
        <c:crosses val="autoZero"/>
        <c:auto val="1"/>
        <c:lblAlgn val="ctr"/>
        <c:lblOffset val="100"/>
        <c:noMultiLvlLbl val="0"/>
      </c:catAx>
      <c:valAx>
        <c:axId val="480587199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586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Do you see the need for a EOSC-ready certification for services/organisations?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8235174959976477"/>
          <c:y val="0.12978915662650606"/>
          <c:w val="0.67955674627808449"/>
          <c:h val="0.73993904752869744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C6F-415E-8E6F-22E00176E1B6}"/>
              </c:ext>
            </c:extLst>
          </c:dPt>
          <c:dPt>
            <c:idx val="1"/>
            <c:bubble3D val="0"/>
            <c:explosion val="1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6F-415E-8E6F-22E00176E1B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explosion val="7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6F-415E-8E6F-22E00176E1B6}"/>
              </c:ext>
            </c:extLst>
          </c:dPt>
          <c:cat>
            <c:strRef>
              <c:f>'Q18-19'!$A$4:$A$7</c:f>
              <c:strCache>
                <c:ptCount val="4"/>
                <c:pt idx="0">
                  <c:v>Yes, to be certified at the national level</c:v>
                </c:pt>
                <c:pt idx="1">
                  <c:v>Yes, at the EOSC level</c:v>
                </c:pt>
                <c:pt idx="2">
                  <c:v>No, a self-assessment would be enough</c:v>
                </c:pt>
                <c:pt idx="3">
                  <c:v>No, we don’t need to assess this</c:v>
                </c:pt>
              </c:strCache>
            </c:strRef>
          </c:cat>
          <c:val>
            <c:numRef>
              <c:f>'Q18-19'!$B$4:$B$7</c:f>
              <c:numCache>
                <c:formatCode>General</c:formatCode>
                <c:ptCount val="4"/>
                <c:pt idx="0">
                  <c:v>1</c:v>
                </c:pt>
                <c:pt idx="1">
                  <c:v>9</c:v>
                </c:pt>
                <c:pt idx="2">
                  <c:v>12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F-415E-8E6F-22E00176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Q3</a:t>
            </a:r>
            <a:r>
              <a:rPr lang="it-IT" baseline="0"/>
              <a:t> </a:t>
            </a:r>
            <a:r>
              <a:rPr lang="it-IT"/>
              <a:t>Which of these should be responsible for tracking the indicators: EOSC Governance Board, Ministry, National OS Initiative?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doughnut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'Q3'!$A$4:$A$12</c:f>
              <c:strCache>
                <c:ptCount val="9"/>
                <c:pt idx="0">
                  <c:v>EOSC LE</c:v>
                </c:pt>
                <c:pt idx="1">
                  <c:v>National OS Initiatives</c:v>
                </c:pt>
                <c:pt idx="2">
                  <c:v>Ministries</c:v>
                </c:pt>
                <c:pt idx="3">
                  <c:v>EOSC Governing Board</c:v>
                </c:pt>
                <c:pt idx="4">
                  <c:v>Research &amp; Innovation Observatory</c:v>
                </c:pt>
                <c:pt idx="5">
                  <c:v>NOAD</c:v>
                </c:pt>
                <c:pt idx="6">
                  <c:v>NRENs</c:v>
                </c:pt>
                <c:pt idx="7">
                  <c:v>RI Coordination</c:v>
                </c:pt>
                <c:pt idx="8">
                  <c:v>Externals (non-EOSC bodies)</c:v>
                </c:pt>
              </c:strCache>
            </c:strRef>
          </c:cat>
          <c:val>
            <c:numRef>
              <c:f>'Q3'!$B$4:$B$12</c:f>
              <c:numCache>
                <c:formatCode>General</c:formatCode>
                <c:ptCount val="9"/>
                <c:pt idx="0">
                  <c:v>11</c:v>
                </c:pt>
                <c:pt idx="1">
                  <c:v>16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3-48DB-A2FA-E1B8D3A8F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284675953967385E-3"/>
          <c:y val="0.73629016481635445"/>
          <c:w val="0.98694306480920635"/>
          <c:h val="0.24507629481097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Responsibilities: National Vs International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60128847530423"/>
          <c:y val="0.18368379446640315"/>
          <c:w val="0.50017131949415417"/>
          <c:h val="0.78287684790389345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9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D8-4FE3-9BDF-9DE70F1A57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'Q3'!$A$15:$A$19</c:f>
              <c:strCache>
                <c:ptCount val="5"/>
                <c:pt idx="0">
                  <c:v>National Stakeholders</c:v>
                </c:pt>
                <c:pt idx="1">
                  <c:v>EOSC (centralised)</c:v>
                </c:pt>
                <c:pt idx="2">
                  <c:v>EOSC (but by MS representatives)</c:v>
                </c:pt>
                <c:pt idx="3">
                  <c:v>Others</c:v>
                </c:pt>
                <c:pt idx="4">
                  <c:v>Indipendent actors</c:v>
                </c:pt>
              </c:strCache>
            </c:strRef>
          </c:cat>
          <c:val>
            <c:numRef>
              <c:f>'Q3'!$B$15:$B$19</c:f>
              <c:numCache>
                <c:formatCode>General</c:formatCode>
                <c:ptCount val="5"/>
                <c:pt idx="0">
                  <c:v>23</c:v>
                </c:pt>
                <c:pt idx="1">
                  <c:v>11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D8-4FE3-9BDF-9DE70F1A5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535353535353536"/>
          <c:y val="0.11501938937474714"/>
          <c:w val="0.16464646464646465"/>
          <c:h val="0.78063278453829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Q4 Who should have access to these measurements?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4339625355049802"/>
          <c:y val="0.11706422018348624"/>
          <c:w val="0.52233991299032823"/>
          <c:h val="0.76325231656301507"/>
        </c:manualLayout>
      </c:layout>
      <c:doughnut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'Q4'!$A$4:$A$9</c:f>
              <c:strCache>
                <c:ptCount val="6"/>
                <c:pt idx="0">
                  <c:v>Ministries</c:v>
                </c:pt>
                <c:pt idx="1">
                  <c:v>Relevant Stakeholders</c:v>
                </c:pt>
                <c:pt idx="2">
                  <c:v>Industries</c:v>
                </c:pt>
                <c:pt idx="3">
                  <c:v>Institutions</c:v>
                </c:pt>
                <c:pt idx="4">
                  <c:v>National Initiatives</c:v>
                </c:pt>
                <c:pt idx="5">
                  <c:v>Public</c:v>
                </c:pt>
              </c:strCache>
            </c:strRef>
          </c:cat>
          <c:val>
            <c:numRef>
              <c:f>'Q4'!$B$4:$B$9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8-4209-B377-8A2AC668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162657749973039E-2"/>
          <c:y val="0.86027201145311383"/>
          <c:w val="0.93587387193039229"/>
          <c:h val="0.1197113079797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Q5. Monitoring: how often?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30967388451443567"/>
          <c:y val="9.7638888888888914E-2"/>
          <c:w val="0.48343022747156605"/>
          <c:h val="0.80571704578594339"/>
        </c:manualLayout>
      </c:layout>
      <c:doughnut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1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FA-4CF1-97F0-453C551E4B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'Q5'!$A$4:$A$7</c:f>
              <c:strCache>
                <c:ptCount val="4"/>
                <c:pt idx="0">
                  <c:v>Depending on indicators</c:v>
                </c:pt>
                <c:pt idx="1">
                  <c:v>Yearly</c:v>
                </c:pt>
                <c:pt idx="2">
                  <c:v>Every 6 months</c:v>
                </c:pt>
                <c:pt idx="3">
                  <c:v>Continuous</c:v>
                </c:pt>
              </c:strCache>
            </c:strRef>
          </c:cat>
          <c:val>
            <c:numRef>
              <c:f>'Q5'!$B$4:$B$7</c:f>
              <c:numCache>
                <c:formatCode>General</c:formatCode>
                <c:ptCount val="4"/>
                <c:pt idx="0">
                  <c:v>7</c:v>
                </c:pt>
                <c:pt idx="1">
                  <c:v>18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A-4CF1-97F0-453C551E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>
                <a:solidFill>
                  <a:schemeClr val="bg1">
                    <a:lumMod val="50000"/>
                  </a:schemeClr>
                </a:solidFill>
              </a:rPr>
              <a:t>Q6 Please select all the categories you see relevant to measure country readiness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'Q6-7'!$A$5:$A$9</c:f>
              <c:strCache>
                <c:ptCount val="5"/>
                <c:pt idx="0">
                  <c:v>Architecture</c:v>
                </c:pt>
                <c:pt idx="1">
                  <c:v>Infrastructures</c:v>
                </c:pt>
                <c:pt idx="2">
                  <c:v>Organisations &amp; Governance</c:v>
                </c:pt>
                <c:pt idx="3">
                  <c:v>Policies</c:v>
                </c:pt>
                <c:pt idx="4">
                  <c:v>Training</c:v>
                </c:pt>
              </c:strCache>
            </c:strRef>
          </c:cat>
          <c:val>
            <c:numRef>
              <c:f>'Q6-7'!$B$5:$B$9</c:f>
              <c:numCache>
                <c:formatCode>General</c:formatCode>
                <c:ptCount val="5"/>
                <c:pt idx="0">
                  <c:v>15</c:v>
                </c:pt>
                <c:pt idx="1">
                  <c:v>30</c:v>
                </c:pt>
                <c:pt idx="2">
                  <c:v>24</c:v>
                </c:pt>
                <c:pt idx="3">
                  <c:v>36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2-4005-B397-1A8B3631EA2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33051039"/>
        <c:axId val="633051455"/>
      </c:barChart>
      <c:catAx>
        <c:axId val="6330510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3051455"/>
        <c:crosses val="autoZero"/>
        <c:auto val="1"/>
        <c:lblAlgn val="ctr"/>
        <c:lblOffset val="100"/>
        <c:noMultiLvlLbl val="0"/>
      </c:catAx>
      <c:valAx>
        <c:axId val="633051455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330510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Q7. In ONE WORD, what is missing from the proposed categories?</a:t>
            </a:r>
          </a:p>
        </c:rich>
      </c:tx>
      <c:layout>
        <c:manualLayout>
          <c:xMode val="edge"/>
          <c:yMode val="edge"/>
          <c:x val="7.3663060278207113E-2"/>
          <c:y val="2.68620268620268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6810962771848244E-2"/>
          <c:y val="8.402545835616701E-2"/>
          <c:w val="0.54563850113789869"/>
          <c:h val="0.86209550729235773"/>
        </c:manualLayout>
      </c:layout>
      <c:doughnut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'Q6-7'!$A$25:$A$42</c:f>
              <c:strCache>
                <c:ptCount val="18"/>
                <c:pt idx="0">
                  <c:v>Funding</c:v>
                </c:pt>
                <c:pt idx="1">
                  <c:v>Cost</c:v>
                </c:pt>
                <c:pt idx="2">
                  <c:v>Awareness </c:v>
                </c:pt>
                <c:pt idx="3">
                  <c:v>Accountability</c:v>
                </c:pt>
                <c:pt idx="4">
                  <c:v>Performance</c:v>
                </c:pt>
                <c:pt idx="5">
                  <c:v>Users</c:v>
                </c:pt>
                <c:pt idx="6">
                  <c:v>Data</c:v>
                </c:pt>
                <c:pt idx="7">
                  <c:v>Uptake of EOSC services</c:v>
                </c:pt>
                <c:pt idx="8">
                  <c:v>Cost-recovery-models</c:v>
                </c:pt>
                <c:pt idx="9">
                  <c:v>Number of adopters</c:v>
                </c:pt>
                <c:pt idx="10">
                  <c:v>EOSC compliance</c:v>
                </c:pt>
                <c:pt idx="11">
                  <c:v>Dissemination</c:v>
                </c:pt>
                <c:pt idx="12">
                  <c:v>Rewards/research assessment/evaluation</c:v>
                </c:pt>
                <c:pt idx="13">
                  <c:v>Maturity</c:v>
                </c:pt>
                <c:pt idx="14">
                  <c:v>Disciplinary</c:v>
                </c:pt>
                <c:pt idx="15">
                  <c:v>FAIR data practice</c:v>
                </c:pt>
                <c:pt idx="16">
                  <c:v>Sustainability </c:v>
                </c:pt>
                <c:pt idx="17">
                  <c:v>Monitoring</c:v>
                </c:pt>
              </c:strCache>
            </c:strRef>
          </c:cat>
          <c:val>
            <c:numRef>
              <c:f>'Q6-7'!$B$25:$B$42</c:f>
              <c:numCache>
                <c:formatCode>General</c:formatCode>
                <c:ptCount val="18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B-4E76-855D-43A3073B71E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052550231839257"/>
          <c:y val="1.4354744118523647E-2"/>
          <c:w val="0.2071097372488408"/>
          <c:h val="0.985645255881476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600" b="0">
                <a:solidFill>
                  <a:schemeClr val="bg1">
                    <a:lumMod val="50000"/>
                  </a:schemeClr>
                </a:solidFill>
              </a:rPr>
              <a:t>Q8  - which</a:t>
            </a:r>
            <a:r>
              <a:rPr lang="it-IT" sz="1600" b="0" baseline="0">
                <a:solidFill>
                  <a:schemeClr val="bg1">
                    <a:lumMod val="50000"/>
                  </a:schemeClr>
                </a:solidFill>
              </a:rPr>
              <a:t> </a:t>
            </a:r>
            <a:r>
              <a:rPr lang="it-IT" sz="1600" b="0">
                <a:solidFill>
                  <a:schemeClr val="bg1">
                    <a:lumMod val="50000"/>
                  </a:schemeClr>
                </a:solidFill>
              </a:rPr>
              <a:t>are indicative and practical indicators for the group Architecture?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97C6-4469-B2B3-7432762FBC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7C6-4469-B2B3-7432762FBC0F}"/>
              </c:ext>
            </c:extLst>
          </c:dPt>
          <c:dPt>
            <c:idx val="2"/>
            <c:invertIfNegative val="0"/>
            <c:bubble3D val="0"/>
            <c:spPr>
              <a:solidFill>
                <a:srgbClr val="6699F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7C6-4469-B2B3-7432762FBC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97C6-4469-B2B3-7432762FBC0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97C6-4469-B2B3-7432762FBC0F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97C6-4469-B2B3-7432762FBC0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97C6-4469-B2B3-7432762FBC0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97C6-4469-B2B3-7432762FBC0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97C6-4469-B2B3-7432762FBC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'Q8-9'!$A$5:$A$13</c:f>
              <c:strCache>
                <c:ptCount val="9"/>
                <c:pt idx="0">
                  <c:v>A. National (regional) registry or other federation mechanisms for data in place/planned</c:v>
                </c:pt>
                <c:pt idx="1">
                  <c:v>a1 Number of enrolled services?</c:v>
                </c:pt>
                <c:pt idx="2">
                  <c:v>a2 Number of searches?</c:v>
                </c:pt>
                <c:pt idx="3">
                  <c:v>a3 SLAs available?</c:v>
                </c:pt>
                <c:pt idx="4">
                  <c:v>B. National(regional) dataset catalogue(s) in place/planned </c:v>
                </c:pt>
                <c:pt idx="5">
                  <c:v>b1 Number of enrolled datasets?</c:v>
                </c:pt>
                <c:pt idx="6">
                  <c:v>b2 Number of searches? </c:v>
                </c:pt>
                <c:pt idx="7">
                  <c:v>b3 Integration with other data catalogues </c:v>
                </c:pt>
                <c:pt idx="8">
                  <c:v>C. National PID policy in place/planned</c:v>
                </c:pt>
              </c:strCache>
            </c:strRef>
          </c:cat>
          <c:val>
            <c:numRef>
              <c:f>'Q8-9'!$B$5:$B$13</c:f>
              <c:numCache>
                <c:formatCode>General</c:formatCode>
                <c:ptCount val="9"/>
                <c:pt idx="0">
                  <c:v>27</c:v>
                </c:pt>
                <c:pt idx="1">
                  <c:v>20</c:v>
                </c:pt>
                <c:pt idx="2">
                  <c:v>10</c:v>
                </c:pt>
                <c:pt idx="3">
                  <c:v>14</c:v>
                </c:pt>
                <c:pt idx="4">
                  <c:v>28</c:v>
                </c:pt>
                <c:pt idx="5">
                  <c:v>20</c:v>
                </c:pt>
                <c:pt idx="6">
                  <c:v>11</c:v>
                </c:pt>
                <c:pt idx="7">
                  <c:v>27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6-4469-B2B3-7432762FBC0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0578047"/>
        <c:axId val="480579711"/>
      </c:barChart>
      <c:catAx>
        <c:axId val="4805780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579711"/>
        <c:crosses val="autoZero"/>
        <c:auto val="1"/>
        <c:lblAlgn val="ctr"/>
        <c:lblOffset val="100"/>
        <c:noMultiLvlLbl val="0"/>
      </c:catAx>
      <c:valAx>
        <c:axId val="480579711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0578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Q9: Additional type</a:t>
            </a:r>
            <a:r>
              <a:rPr lang="it-IT" baseline="0"/>
              <a:t>s of indicators for Architecture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40732798919322444"/>
          <c:y val="0.12604208964840385"/>
          <c:w val="0.53516601049868762"/>
          <c:h val="0.8282870370370369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'Q8-9'!$G$30:$G$35</c:f>
              <c:strCache>
                <c:ptCount val="6"/>
                <c:pt idx="0">
                  <c:v>Citizen scientists involved</c:v>
                </c:pt>
                <c:pt idx="1">
                  <c:v>User satisfaction</c:v>
                </c:pt>
                <c:pt idx="2">
                  <c:v>Data usage </c:v>
                </c:pt>
                <c:pt idx="3">
                  <c:v>Interoperability</c:v>
                </c:pt>
                <c:pt idx="4">
                  <c:v>API Usage</c:v>
                </c:pt>
                <c:pt idx="5">
                  <c:v>Impact</c:v>
                </c:pt>
              </c:strCache>
            </c:strRef>
          </c:cat>
          <c:val>
            <c:numRef>
              <c:f>'Q8-9'!$H$30:$H$35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C-4948-8DED-AE87950FB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18220697198768324"/>
          <c:w val="0.29277652370203155"/>
          <c:h val="0.79495763315028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2</xdr:row>
      <xdr:rowOff>31751</xdr:rowOff>
    </xdr:from>
    <xdr:to>
      <xdr:col>11</xdr:col>
      <xdr:colOff>57150</xdr:colOff>
      <xdr:row>18</xdr:row>
      <xdr:rowOff>31751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0</xdr:row>
      <xdr:rowOff>187324</xdr:rowOff>
    </xdr:from>
    <xdr:to>
      <xdr:col>18</xdr:col>
      <xdr:colOff>273050</xdr:colOff>
      <xdr:row>21</xdr:row>
      <xdr:rowOff>31750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463550</xdr:colOff>
      <xdr:row>0</xdr:row>
      <xdr:rowOff>0</xdr:rowOff>
    </xdr:from>
    <xdr:to>
      <xdr:col>11</xdr:col>
      <xdr:colOff>196850</xdr:colOff>
      <xdr:row>22</xdr:row>
      <xdr:rowOff>12700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12700</xdr:rowOff>
    </xdr:from>
    <xdr:to>
      <xdr:col>14</xdr:col>
      <xdr:colOff>527050</xdr:colOff>
      <xdr:row>27</xdr:row>
      <xdr:rowOff>50800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28</xdr:row>
      <xdr:rowOff>85724</xdr:rowOff>
    </xdr:from>
    <xdr:to>
      <xdr:col>14</xdr:col>
      <xdr:colOff>209550</xdr:colOff>
      <xdr:row>50</xdr:row>
      <xdr:rowOff>50799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374650</xdr:colOff>
      <xdr:row>0</xdr:row>
      <xdr:rowOff>142874</xdr:rowOff>
    </xdr:from>
    <xdr:to>
      <xdr:col>14</xdr:col>
      <xdr:colOff>450850</xdr:colOff>
      <xdr:row>22</xdr:row>
      <xdr:rowOff>69849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146050</xdr:colOff>
      <xdr:row>0</xdr:row>
      <xdr:rowOff>47624</xdr:rowOff>
    </xdr:from>
    <xdr:to>
      <xdr:col>10</xdr:col>
      <xdr:colOff>165100</xdr:colOff>
      <xdr:row>19</xdr:row>
      <xdr:rowOff>6350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565150</xdr:colOff>
      <xdr:row>1</xdr:row>
      <xdr:rowOff>174624</xdr:rowOff>
    </xdr:from>
    <xdr:to>
      <xdr:col>12</xdr:col>
      <xdr:colOff>577850</xdr:colOff>
      <xdr:row>19</xdr:row>
      <xdr:rowOff>165100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88900</xdr:colOff>
      <xdr:row>21</xdr:row>
      <xdr:rowOff>806450</xdr:rowOff>
    </xdr:from>
    <xdr:to>
      <xdr:col>16</xdr:col>
      <xdr:colOff>381000</xdr:colOff>
      <xdr:row>49</xdr:row>
      <xdr:rowOff>50800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1</xdr:row>
      <xdr:rowOff>174624</xdr:rowOff>
    </xdr:from>
    <xdr:to>
      <xdr:col>19</xdr:col>
      <xdr:colOff>203200</xdr:colOff>
      <xdr:row>24</xdr:row>
      <xdr:rowOff>114299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26</xdr:row>
      <xdr:rowOff>155574</xdr:rowOff>
    </xdr:from>
    <xdr:to>
      <xdr:col>18</xdr:col>
      <xdr:colOff>44450</xdr:colOff>
      <xdr:row>44</xdr:row>
      <xdr:rowOff>165099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603250</xdr:colOff>
      <xdr:row>2</xdr:row>
      <xdr:rowOff>9524</xdr:rowOff>
    </xdr:from>
    <xdr:to>
      <xdr:col>15</xdr:col>
      <xdr:colOff>12700</xdr:colOff>
      <xdr:row>17</xdr:row>
      <xdr:rowOff>177800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317500</xdr:colOff>
      <xdr:row>2</xdr:row>
      <xdr:rowOff>9524</xdr:rowOff>
    </xdr:from>
    <xdr:to>
      <xdr:col>15</xdr:col>
      <xdr:colOff>19050</xdr:colOff>
      <xdr:row>25</xdr:row>
      <xdr:rowOff>120650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41274</xdr:rowOff>
    </xdr:from>
    <xdr:to>
      <xdr:col>17</xdr:col>
      <xdr:colOff>31750</xdr:colOff>
      <xdr:row>16</xdr:row>
      <xdr:rowOff>88899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4" workbookViewId="0">
      <selection activeCell="R13" sqref="R13"/>
    </sheetView>
  </sheetViews>
  <sheetFormatPr defaultRowHeight="14.5" x14ac:dyDescent="0.35"/>
  <cols>
    <col min="1" max="1" width="9.54296875" customWidth="1"/>
  </cols>
  <sheetData>
    <row r="1" spans="1:3" ht="15.5" x14ac:dyDescent="0.35">
      <c r="A1" s="2" t="s">
        <v>6</v>
      </c>
    </row>
    <row r="2" spans="1:3" x14ac:dyDescent="0.35">
      <c r="A2" t="s">
        <v>230</v>
      </c>
      <c r="B2">
        <v>52</v>
      </c>
    </row>
    <row r="3" spans="1:3" x14ac:dyDescent="0.35">
      <c r="A3" t="s">
        <v>7</v>
      </c>
      <c r="B3">
        <v>50</v>
      </c>
      <c r="C3" t="s">
        <v>8</v>
      </c>
    </row>
    <row r="4" spans="1:3" x14ac:dyDescent="0.35">
      <c r="A4" t="s">
        <v>9</v>
      </c>
      <c r="B4">
        <v>2</v>
      </c>
      <c r="C4" t="s">
        <v>10</v>
      </c>
    </row>
    <row r="21" spans="1:1" ht="15.5" x14ac:dyDescent="0.35">
      <c r="A21" s="2" t="s">
        <v>11</v>
      </c>
    </row>
    <row r="22" spans="1:1" x14ac:dyDescent="0.35">
      <c r="A22" t="s">
        <v>12</v>
      </c>
    </row>
    <row r="23" spans="1:1" x14ac:dyDescent="0.35">
      <c r="A23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B5" workbookViewId="0">
      <selection activeCell="J23" sqref="J23"/>
    </sheetView>
  </sheetViews>
  <sheetFormatPr defaultRowHeight="14.5" x14ac:dyDescent="0.35"/>
  <cols>
    <col min="1" max="1" width="68.81640625" customWidth="1"/>
  </cols>
  <sheetData>
    <row r="1" spans="1:3" ht="15.5" x14ac:dyDescent="0.35">
      <c r="A1" s="2" t="s">
        <v>207</v>
      </c>
    </row>
    <row r="2" spans="1:3" x14ac:dyDescent="0.35">
      <c r="A2" s="8" t="s">
        <v>284</v>
      </c>
      <c r="B2" s="8">
        <v>26</v>
      </c>
    </row>
    <row r="4" spans="1:3" x14ac:dyDescent="0.35">
      <c r="A4" t="s">
        <v>208</v>
      </c>
      <c r="B4">
        <v>20</v>
      </c>
      <c r="C4" t="s">
        <v>166</v>
      </c>
    </row>
    <row r="5" spans="1:3" x14ac:dyDescent="0.35">
      <c r="A5" t="s">
        <v>209</v>
      </c>
      <c r="B5">
        <v>8</v>
      </c>
      <c r="C5" t="s">
        <v>172</v>
      </c>
    </row>
    <row r="6" spans="1:3" x14ac:dyDescent="0.35">
      <c r="A6" t="s">
        <v>210</v>
      </c>
      <c r="B6">
        <v>15</v>
      </c>
      <c r="C6" t="s">
        <v>168</v>
      </c>
    </row>
    <row r="7" spans="1:3" x14ac:dyDescent="0.35">
      <c r="A7" t="s">
        <v>211</v>
      </c>
      <c r="B7">
        <v>9</v>
      </c>
      <c r="C7" t="s">
        <v>212</v>
      </c>
    </row>
    <row r="8" spans="1:3" x14ac:dyDescent="0.35">
      <c r="A8" t="s">
        <v>213</v>
      </c>
      <c r="B8">
        <v>24</v>
      </c>
      <c r="C8" t="s">
        <v>214</v>
      </c>
    </row>
    <row r="9" spans="1:3" x14ac:dyDescent="0.35">
      <c r="A9" t="s">
        <v>215</v>
      </c>
      <c r="B9">
        <v>13</v>
      </c>
      <c r="C9" t="s">
        <v>199</v>
      </c>
    </row>
    <row r="10" spans="1:3" x14ac:dyDescent="0.35">
      <c r="A10" t="s">
        <v>216</v>
      </c>
      <c r="B10">
        <v>9</v>
      </c>
      <c r="C10" t="s">
        <v>212</v>
      </c>
    </row>
    <row r="11" spans="1:3" x14ac:dyDescent="0.35">
      <c r="A11" t="s">
        <v>217</v>
      </c>
      <c r="B11">
        <v>19</v>
      </c>
      <c r="C11" t="s">
        <v>218</v>
      </c>
    </row>
    <row r="15" spans="1:3" x14ac:dyDescent="0.35">
      <c r="A15" t="s">
        <v>219</v>
      </c>
    </row>
    <row r="16" spans="1:3" x14ac:dyDescent="0.35">
      <c r="A16" s="8" t="s">
        <v>284</v>
      </c>
      <c r="B16" s="8"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4" sqref="B14"/>
    </sheetView>
  </sheetViews>
  <sheetFormatPr defaultRowHeight="14.5" x14ac:dyDescent="0.35"/>
  <cols>
    <col min="1" max="1" width="67" customWidth="1"/>
  </cols>
  <sheetData>
    <row r="1" spans="1:3" ht="15.5" x14ac:dyDescent="0.35">
      <c r="A1" s="2" t="s">
        <v>220</v>
      </c>
    </row>
    <row r="2" spans="1:3" x14ac:dyDescent="0.35">
      <c r="A2" t="s">
        <v>284</v>
      </c>
      <c r="B2">
        <v>24</v>
      </c>
    </row>
    <row r="4" spans="1:3" x14ac:dyDescent="0.35">
      <c r="A4" t="s">
        <v>221</v>
      </c>
      <c r="B4">
        <v>1</v>
      </c>
      <c r="C4" t="s">
        <v>10</v>
      </c>
    </row>
    <row r="5" spans="1:3" x14ac:dyDescent="0.35">
      <c r="A5" t="s">
        <v>222</v>
      </c>
      <c r="B5">
        <v>9</v>
      </c>
      <c r="C5" t="s">
        <v>180</v>
      </c>
    </row>
    <row r="6" spans="1:3" x14ac:dyDescent="0.35">
      <c r="A6" t="s">
        <v>223</v>
      </c>
      <c r="B6">
        <v>12</v>
      </c>
      <c r="C6" t="s">
        <v>199</v>
      </c>
    </row>
    <row r="7" spans="1:3" x14ac:dyDescent="0.35">
      <c r="A7" t="s">
        <v>224</v>
      </c>
      <c r="B7">
        <v>2</v>
      </c>
      <c r="C7" t="s">
        <v>225</v>
      </c>
    </row>
    <row r="11" spans="1:3" ht="15.5" x14ac:dyDescent="0.35">
      <c r="A11" s="2" t="s">
        <v>226</v>
      </c>
    </row>
    <row r="12" spans="1:3" x14ac:dyDescent="0.35">
      <c r="A12" s="8" t="s">
        <v>284</v>
      </c>
      <c r="B12" s="8">
        <v>3</v>
      </c>
    </row>
    <row r="14" spans="1:3" ht="43.5" x14ac:dyDescent="0.35">
      <c r="A14" s="3" t="s">
        <v>227</v>
      </c>
      <c r="B14" s="11"/>
    </row>
    <row r="15" spans="1:3" ht="58" x14ac:dyDescent="0.35">
      <c r="A15" s="3" t="s">
        <v>228</v>
      </c>
      <c r="B15" s="11"/>
    </row>
    <row r="16" spans="1:3" x14ac:dyDescent="0.35">
      <c r="A16" s="3" t="s">
        <v>229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B157" workbookViewId="0">
      <selection activeCell="B172" sqref="B172"/>
    </sheetView>
  </sheetViews>
  <sheetFormatPr defaultRowHeight="14.5" x14ac:dyDescent="0.35"/>
  <cols>
    <col min="1" max="2" width="85.6328125" customWidth="1"/>
  </cols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6</v>
      </c>
      <c r="B2" t="s">
        <v>7</v>
      </c>
      <c r="C2">
        <v>50</v>
      </c>
      <c r="D2">
        <v>52</v>
      </c>
      <c r="E2" t="s">
        <v>8</v>
      </c>
    </row>
    <row r="3" spans="1:6" x14ac:dyDescent="0.35">
      <c r="A3" t="s">
        <v>6</v>
      </c>
      <c r="B3" t="s">
        <v>9</v>
      </c>
      <c r="C3">
        <v>2</v>
      </c>
      <c r="D3">
        <v>52</v>
      </c>
      <c r="E3" t="s">
        <v>10</v>
      </c>
    </row>
    <row r="4" spans="1:6" x14ac:dyDescent="0.35">
      <c r="A4" t="s">
        <v>11</v>
      </c>
      <c r="B4" t="s">
        <v>12</v>
      </c>
      <c r="C4">
        <v>1</v>
      </c>
      <c r="D4">
        <v>2</v>
      </c>
    </row>
    <row r="5" spans="1:6" x14ac:dyDescent="0.35">
      <c r="A5" t="s">
        <v>11</v>
      </c>
      <c r="B5" t="s">
        <v>13</v>
      </c>
      <c r="C5">
        <v>1</v>
      </c>
      <c r="D5">
        <v>2</v>
      </c>
    </row>
    <row r="6" spans="1:6" x14ac:dyDescent="0.35">
      <c r="A6" t="s">
        <v>14</v>
      </c>
      <c r="B6" t="s">
        <v>15</v>
      </c>
      <c r="C6">
        <v>1</v>
      </c>
      <c r="D6">
        <v>43</v>
      </c>
    </row>
    <row r="7" spans="1:6" x14ac:dyDescent="0.35">
      <c r="A7" t="s">
        <v>14</v>
      </c>
      <c r="B7" t="s">
        <v>16</v>
      </c>
      <c r="C7">
        <v>1</v>
      </c>
      <c r="D7">
        <v>43</v>
      </c>
    </row>
    <row r="8" spans="1:6" x14ac:dyDescent="0.35">
      <c r="A8" t="s">
        <v>14</v>
      </c>
      <c r="B8" t="s">
        <v>17</v>
      </c>
      <c r="C8">
        <v>1</v>
      </c>
      <c r="D8">
        <v>43</v>
      </c>
    </row>
    <row r="9" spans="1:6" x14ac:dyDescent="0.35">
      <c r="A9" t="s">
        <v>14</v>
      </c>
      <c r="B9" t="s">
        <v>18</v>
      </c>
      <c r="C9">
        <v>1</v>
      </c>
      <c r="D9">
        <v>43</v>
      </c>
    </row>
    <row r="10" spans="1:6" x14ac:dyDescent="0.35">
      <c r="A10" t="s">
        <v>14</v>
      </c>
      <c r="B10" t="s">
        <v>19</v>
      </c>
      <c r="C10">
        <v>1</v>
      </c>
      <c r="D10">
        <v>43</v>
      </c>
    </row>
    <row r="11" spans="1:6" x14ac:dyDescent="0.35">
      <c r="A11" t="s">
        <v>14</v>
      </c>
      <c r="B11" t="s">
        <v>20</v>
      </c>
      <c r="C11">
        <v>1</v>
      </c>
      <c r="D11">
        <v>43</v>
      </c>
    </row>
    <row r="12" spans="1:6" x14ac:dyDescent="0.35">
      <c r="A12" t="s">
        <v>14</v>
      </c>
      <c r="B12" t="s">
        <v>21</v>
      </c>
      <c r="C12">
        <v>1</v>
      </c>
      <c r="D12">
        <v>43</v>
      </c>
    </row>
    <row r="13" spans="1:6" x14ac:dyDescent="0.35">
      <c r="A13" t="s">
        <v>14</v>
      </c>
      <c r="B13" t="s">
        <v>22</v>
      </c>
      <c r="C13">
        <v>1</v>
      </c>
      <c r="D13">
        <v>43</v>
      </c>
    </row>
    <row r="14" spans="1:6" x14ac:dyDescent="0.35">
      <c r="A14" t="s">
        <v>14</v>
      </c>
      <c r="B14" t="s">
        <v>23</v>
      </c>
      <c r="C14">
        <v>1</v>
      </c>
      <c r="D14">
        <v>43</v>
      </c>
    </row>
    <row r="15" spans="1:6" x14ac:dyDescent="0.35">
      <c r="A15" t="s">
        <v>14</v>
      </c>
      <c r="B15" t="s">
        <v>24</v>
      </c>
      <c r="C15">
        <v>1</v>
      </c>
      <c r="D15">
        <v>43</v>
      </c>
    </row>
    <row r="16" spans="1:6" x14ac:dyDescent="0.35">
      <c r="A16" t="s">
        <v>14</v>
      </c>
      <c r="B16" t="s">
        <v>25</v>
      </c>
      <c r="C16">
        <v>1</v>
      </c>
      <c r="D16">
        <v>43</v>
      </c>
    </row>
    <row r="17" spans="1:4" x14ac:dyDescent="0.35">
      <c r="A17" t="s">
        <v>14</v>
      </c>
      <c r="B17" t="s">
        <v>26</v>
      </c>
      <c r="C17">
        <v>1</v>
      </c>
      <c r="D17">
        <v>43</v>
      </c>
    </row>
    <row r="18" spans="1:4" x14ac:dyDescent="0.35">
      <c r="A18" t="s">
        <v>14</v>
      </c>
      <c r="B18" t="s">
        <v>27</v>
      </c>
      <c r="C18">
        <v>1</v>
      </c>
      <c r="D18">
        <v>43</v>
      </c>
    </row>
    <row r="19" spans="1:4" x14ac:dyDescent="0.35">
      <c r="A19" t="s">
        <v>14</v>
      </c>
      <c r="B19" t="s">
        <v>28</v>
      </c>
      <c r="C19">
        <v>1</v>
      </c>
      <c r="D19">
        <v>43</v>
      </c>
    </row>
    <row r="20" spans="1:4" x14ac:dyDescent="0.35">
      <c r="A20" t="s">
        <v>14</v>
      </c>
      <c r="B20" t="s">
        <v>29</v>
      </c>
      <c r="C20">
        <v>1</v>
      </c>
      <c r="D20">
        <v>43</v>
      </c>
    </row>
    <row r="21" spans="1:4" x14ac:dyDescent="0.35">
      <c r="A21" t="s">
        <v>14</v>
      </c>
      <c r="B21" t="s">
        <v>30</v>
      </c>
      <c r="C21">
        <v>1</v>
      </c>
      <c r="D21">
        <v>43</v>
      </c>
    </row>
    <row r="22" spans="1:4" x14ac:dyDescent="0.35">
      <c r="A22" t="s">
        <v>14</v>
      </c>
      <c r="B22" t="s">
        <v>31</v>
      </c>
      <c r="C22">
        <v>1</v>
      </c>
      <c r="D22">
        <v>43</v>
      </c>
    </row>
    <row r="23" spans="1:4" x14ac:dyDescent="0.35">
      <c r="A23" t="s">
        <v>14</v>
      </c>
      <c r="B23" t="s">
        <v>32</v>
      </c>
      <c r="C23">
        <v>1</v>
      </c>
      <c r="D23">
        <v>43</v>
      </c>
    </row>
    <row r="24" spans="1:4" x14ac:dyDescent="0.35">
      <c r="A24" t="s">
        <v>14</v>
      </c>
      <c r="B24" t="s">
        <v>33</v>
      </c>
      <c r="C24">
        <v>1</v>
      </c>
      <c r="D24">
        <v>43</v>
      </c>
    </row>
    <row r="25" spans="1:4" x14ac:dyDescent="0.35">
      <c r="A25" t="s">
        <v>14</v>
      </c>
      <c r="B25" t="s">
        <v>34</v>
      </c>
      <c r="C25">
        <v>5</v>
      </c>
      <c r="D25">
        <v>43</v>
      </c>
    </row>
    <row r="26" spans="1:4" x14ac:dyDescent="0.35">
      <c r="A26" t="s">
        <v>14</v>
      </c>
      <c r="B26" t="s">
        <v>35</v>
      </c>
      <c r="C26">
        <v>1</v>
      </c>
      <c r="D26">
        <v>43</v>
      </c>
    </row>
    <row r="27" spans="1:4" x14ac:dyDescent="0.35">
      <c r="A27" t="s">
        <v>14</v>
      </c>
      <c r="B27" t="s">
        <v>36</v>
      </c>
      <c r="C27">
        <v>1</v>
      </c>
      <c r="D27">
        <v>43</v>
      </c>
    </row>
    <row r="28" spans="1:4" x14ac:dyDescent="0.35">
      <c r="A28" t="s">
        <v>14</v>
      </c>
      <c r="B28" t="s">
        <v>37</v>
      </c>
      <c r="C28">
        <v>1</v>
      </c>
      <c r="D28">
        <v>43</v>
      </c>
    </row>
    <row r="29" spans="1:4" x14ac:dyDescent="0.35">
      <c r="A29" t="s">
        <v>14</v>
      </c>
      <c r="B29" t="s">
        <v>38</v>
      </c>
      <c r="C29">
        <v>1</v>
      </c>
      <c r="D29">
        <v>43</v>
      </c>
    </row>
    <row r="30" spans="1:4" x14ac:dyDescent="0.35">
      <c r="A30" t="s">
        <v>14</v>
      </c>
      <c r="B30" t="s">
        <v>39</v>
      </c>
      <c r="C30">
        <v>3</v>
      </c>
      <c r="D30">
        <v>43</v>
      </c>
    </row>
    <row r="31" spans="1:4" x14ac:dyDescent="0.35">
      <c r="A31" t="s">
        <v>14</v>
      </c>
      <c r="B31" t="s">
        <v>40</v>
      </c>
      <c r="C31">
        <v>1</v>
      </c>
      <c r="D31">
        <v>43</v>
      </c>
    </row>
    <row r="32" spans="1:4" x14ac:dyDescent="0.35">
      <c r="A32" t="s">
        <v>14</v>
      </c>
      <c r="B32" t="s">
        <v>41</v>
      </c>
      <c r="C32">
        <v>1</v>
      </c>
      <c r="D32">
        <v>43</v>
      </c>
    </row>
    <row r="33" spans="1:4" x14ac:dyDescent="0.35">
      <c r="A33" t="s">
        <v>14</v>
      </c>
      <c r="B33" t="s">
        <v>42</v>
      </c>
      <c r="C33">
        <v>8</v>
      </c>
      <c r="D33">
        <v>43</v>
      </c>
    </row>
    <row r="34" spans="1:4" x14ac:dyDescent="0.35">
      <c r="A34" t="s">
        <v>14</v>
      </c>
      <c r="B34" t="s">
        <v>43</v>
      </c>
      <c r="C34">
        <v>1</v>
      </c>
      <c r="D34">
        <v>43</v>
      </c>
    </row>
    <row r="35" spans="1:4" x14ac:dyDescent="0.35">
      <c r="A35" t="s">
        <v>14</v>
      </c>
      <c r="B35" t="s">
        <v>44</v>
      </c>
      <c r="C35">
        <v>1</v>
      </c>
      <c r="D35">
        <v>43</v>
      </c>
    </row>
    <row r="36" spans="1:4" x14ac:dyDescent="0.35">
      <c r="A36" t="s">
        <v>45</v>
      </c>
      <c r="B36" t="s">
        <v>46</v>
      </c>
      <c r="C36">
        <v>1</v>
      </c>
      <c r="D36">
        <v>36</v>
      </c>
    </row>
    <row r="37" spans="1:4" x14ac:dyDescent="0.35">
      <c r="A37" t="s">
        <v>45</v>
      </c>
      <c r="B37" t="s">
        <v>47</v>
      </c>
      <c r="C37">
        <v>1</v>
      </c>
      <c r="D37">
        <v>36</v>
      </c>
    </row>
    <row r="38" spans="1:4" x14ac:dyDescent="0.35">
      <c r="A38" t="s">
        <v>45</v>
      </c>
      <c r="B38" t="s">
        <v>48</v>
      </c>
      <c r="C38">
        <v>1</v>
      </c>
      <c r="D38">
        <v>36</v>
      </c>
    </row>
    <row r="39" spans="1:4" x14ac:dyDescent="0.35">
      <c r="A39" t="s">
        <v>45</v>
      </c>
      <c r="B39" t="s">
        <v>49</v>
      </c>
      <c r="C39">
        <v>1</v>
      </c>
      <c r="D39">
        <v>36</v>
      </c>
    </row>
    <row r="40" spans="1:4" x14ac:dyDescent="0.35">
      <c r="A40" t="s">
        <v>45</v>
      </c>
      <c r="B40" t="s">
        <v>50</v>
      </c>
      <c r="C40">
        <v>1</v>
      </c>
      <c r="D40">
        <v>36</v>
      </c>
    </row>
    <row r="41" spans="1:4" x14ac:dyDescent="0.35">
      <c r="A41" t="s">
        <v>45</v>
      </c>
      <c r="B41" t="s">
        <v>51</v>
      </c>
      <c r="C41">
        <v>1</v>
      </c>
      <c r="D41">
        <v>36</v>
      </c>
    </row>
    <row r="42" spans="1:4" x14ac:dyDescent="0.35">
      <c r="A42" t="s">
        <v>45</v>
      </c>
      <c r="B42" t="s">
        <v>52</v>
      </c>
      <c r="C42">
        <v>1</v>
      </c>
      <c r="D42">
        <v>36</v>
      </c>
    </row>
    <row r="43" spans="1:4" x14ac:dyDescent="0.35">
      <c r="A43" t="s">
        <v>45</v>
      </c>
      <c r="B43" t="s">
        <v>53</v>
      </c>
      <c r="C43">
        <v>2</v>
      </c>
      <c r="D43">
        <v>36</v>
      </c>
    </row>
    <row r="44" spans="1:4" x14ac:dyDescent="0.35">
      <c r="A44" t="s">
        <v>45</v>
      </c>
      <c r="B44" t="s">
        <v>54</v>
      </c>
      <c r="C44">
        <v>1</v>
      </c>
      <c r="D44">
        <v>36</v>
      </c>
    </row>
    <row r="45" spans="1:4" x14ac:dyDescent="0.35">
      <c r="A45" t="s">
        <v>45</v>
      </c>
      <c r="B45" t="s">
        <v>55</v>
      </c>
      <c r="C45">
        <v>1</v>
      </c>
      <c r="D45">
        <v>36</v>
      </c>
    </row>
    <row r="46" spans="1:4" x14ac:dyDescent="0.35">
      <c r="A46" t="s">
        <v>45</v>
      </c>
      <c r="B46" t="s">
        <v>56</v>
      </c>
      <c r="C46">
        <v>1</v>
      </c>
      <c r="D46">
        <v>36</v>
      </c>
    </row>
    <row r="47" spans="1:4" x14ac:dyDescent="0.35">
      <c r="A47" t="s">
        <v>45</v>
      </c>
      <c r="B47" t="s">
        <v>57</v>
      </c>
      <c r="C47">
        <v>6</v>
      </c>
      <c r="D47">
        <v>36</v>
      </c>
    </row>
    <row r="48" spans="1:4" x14ac:dyDescent="0.35">
      <c r="A48" t="s">
        <v>45</v>
      </c>
      <c r="B48" t="s">
        <v>58</v>
      </c>
      <c r="C48">
        <v>1</v>
      </c>
      <c r="D48">
        <v>36</v>
      </c>
    </row>
    <row r="49" spans="1:4" x14ac:dyDescent="0.35">
      <c r="A49" t="s">
        <v>45</v>
      </c>
      <c r="B49" t="s">
        <v>59</v>
      </c>
      <c r="C49">
        <v>1</v>
      </c>
      <c r="D49">
        <v>36</v>
      </c>
    </row>
    <row r="50" spans="1:4" x14ac:dyDescent="0.35">
      <c r="A50" t="s">
        <v>45</v>
      </c>
      <c r="B50" t="s">
        <v>60</v>
      </c>
      <c r="C50">
        <v>1</v>
      </c>
      <c r="D50">
        <v>36</v>
      </c>
    </row>
    <row r="51" spans="1:4" x14ac:dyDescent="0.35">
      <c r="A51" t="s">
        <v>45</v>
      </c>
      <c r="B51" t="s">
        <v>61</v>
      </c>
      <c r="C51">
        <v>5</v>
      </c>
      <c r="D51">
        <v>36</v>
      </c>
    </row>
    <row r="52" spans="1:4" x14ac:dyDescent="0.35">
      <c r="A52" t="s">
        <v>45</v>
      </c>
      <c r="B52" t="s">
        <v>62</v>
      </c>
      <c r="C52">
        <v>10</v>
      </c>
      <c r="D52">
        <v>36</v>
      </c>
    </row>
    <row r="53" spans="1:4" x14ac:dyDescent="0.35">
      <c r="A53" t="s">
        <v>63</v>
      </c>
      <c r="B53" t="s">
        <v>64</v>
      </c>
      <c r="C53">
        <v>1</v>
      </c>
      <c r="D53">
        <v>33</v>
      </c>
    </row>
    <row r="54" spans="1:4" x14ac:dyDescent="0.35">
      <c r="A54" t="s">
        <v>63</v>
      </c>
      <c r="B54" t="s">
        <v>65</v>
      </c>
      <c r="C54">
        <v>1</v>
      </c>
      <c r="D54">
        <v>33</v>
      </c>
    </row>
    <row r="55" spans="1:4" x14ac:dyDescent="0.35">
      <c r="A55" t="s">
        <v>63</v>
      </c>
      <c r="B55" t="s">
        <v>66</v>
      </c>
      <c r="C55">
        <v>1</v>
      </c>
      <c r="D55">
        <v>33</v>
      </c>
    </row>
    <row r="56" spans="1:4" x14ac:dyDescent="0.35">
      <c r="A56" t="s">
        <v>63</v>
      </c>
      <c r="B56" t="s">
        <v>67</v>
      </c>
      <c r="C56">
        <v>1</v>
      </c>
      <c r="D56">
        <v>33</v>
      </c>
    </row>
    <row r="57" spans="1:4" x14ac:dyDescent="0.35">
      <c r="A57" t="s">
        <v>63</v>
      </c>
      <c r="B57" t="s">
        <v>68</v>
      </c>
      <c r="C57">
        <v>1</v>
      </c>
      <c r="D57">
        <v>33</v>
      </c>
    </row>
    <row r="58" spans="1:4" x14ac:dyDescent="0.35">
      <c r="A58" t="s">
        <v>63</v>
      </c>
      <c r="B58" t="s">
        <v>69</v>
      </c>
      <c r="C58">
        <v>1</v>
      </c>
      <c r="D58">
        <v>33</v>
      </c>
    </row>
    <row r="59" spans="1:4" x14ac:dyDescent="0.35">
      <c r="A59" t="s">
        <v>63</v>
      </c>
      <c r="B59" t="s">
        <v>70</v>
      </c>
      <c r="C59">
        <v>1</v>
      </c>
      <c r="D59">
        <v>33</v>
      </c>
    </row>
    <row r="60" spans="1:4" x14ac:dyDescent="0.35">
      <c r="A60" t="s">
        <v>63</v>
      </c>
      <c r="B60" t="s">
        <v>71</v>
      </c>
      <c r="C60">
        <v>1</v>
      </c>
      <c r="D60">
        <v>33</v>
      </c>
    </row>
    <row r="61" spans="1:4" x14ac:dyDescent="0.35">
      <c r="A61" t="s">
        <v>63</v>
      </c>
      <c r="B61" t="s">
        <v>72</v>
      </c>
      <c r="C61">
        <v>1</v>
      </c>
      <c r="D61">
        <v>33</v>
      </c>
    </row>
    <row r="62" spans="1:4" x14ac:dyDescent="0.35">
      <c r="A62" t="s">
        <v>63</v>
      </c>
      <c r="B62" t="s">
        <v>73</v>
      </c>
      <c r="C62">
        <v>1</v>
      </c>
      <c r="D62">
        <v>33</v>
      </c>
    </row>
    <row r="63" spans="1:4" x14ac:dyDescent="0.35">
      <c r="A63" t="s">
        <v>63</v>
      </c>
      <c r="B63" t="s">
        <v>74</v>
      </c>
      <c r="C63">
        <v>1</v>
      </c>
      <c r="D63">
        <v>33</v>
      </c>
    </row>
    <row r="64" spans="1:4" x14ac:dyDescent="0.35">
      <c r="A64" t="s">
        <v>63</v>
      </c>
      <c r="B64" t="s">
        <v>75</v>
      </c>
      <c r="C64">
        <v>1</v>
      </c>
      <c r="D64">
        <v>33</v>
      </c>
    </row>
    <row r="65" spans="1:5" x14ac:dyDescent="0.35">
      <c r="A65" t="s">
        <v>63</v>
      </c>
      <c r="B65" t="s">
        <v>76</v>
      </c>
      <c r="C65">
        <v>1</v>
      </c>
      <c r="D65">
        <v>33</v>
      </c>
    </row>
    <row r="66" spans="1:5" x14ac:dyDescent="0.35">
      <c r="A66" t="s">
        <v>63</v>
      </c>
      <c r="B66" t="s">
        <v>77</v>
      </c>
      <c r="C66">
        <v>1</v>
      </c>
      <c r="D66">
        <v>33</v>
      </c>
    </row>
    <row r="67" spans="1:5" x14ac:dyDescent="0.35">
      <c r="A67" t="s">
        <v>63</v>
      </c>
      <c r="B67" t="s">
        <v>78</v>
      </c>
      <c r="C67">
        <v>1</v>
      </c>
      <c r="D67">
        <v>33</v>
      </c>
    </row>
    <row r="68" spans="1:5" x14ac:dyDescent="0.35">
      <c r="A68" t="s">
        <v>63</v>
      </c>
      <c r="B68" t="s">
        <v>79</v>
      </c>
      <c r="C68">
        <v>2</v>
      </c>
      <c r="D68">
        <v>33</v>
      </c>
    </row>
    <row r="69" spans="1:5" x14ac:dyDescent="0.35">
      <c r="A69" t="s">
        <v>63</v>
      </c>
      <c r="B69" t="s">
        <v>80</v>
      </c>
      <c r="C69">
        <v>4</v>
      </c>
      <c r="D69">
        <v>33</v>
      </c>
    </row>
    <row r="70" spans="1:5" x14ac:dyDescent="0.35">
      <c r="A70" t="s">
        <v>63</v>
      </c>
      <c r="B70" t="s">
        <v>81</v>
      </c>
      <c r="C70">
        <v>1</v>
      </c>
      <c r="D70">
        <v>33</v>
      </c>
    </row>
    <row r="71" spans="1:5" x14ac:dyDescent="0.35">
      <c r="A71" t="s">
        <v>63</v>
      </c>
      <c r="B71" t="s">
        <v>79</v>
      </c>
      <c r="C71">
        <v>6</v>
      </c>
      <c r="D71">
        <v>33</v>
      </c>
    </row>
    <row r="72" spans="1:5" x14ac:dyDescent="0.35">
      <c r="A72" t="s">
        <v>63</v>
      </c>
      <c r="B72" t="s">
        <v>80</v>
      </c>
      <c r="C72">
        <v>4</v>
      </c>
      <c r="D72">
        <v>33</v>
      </c>
    </row>
    <row r="73" spans="1:5" x14ac:dyDescent="0.35">
      <c r="A73" t="s">
        <v>63</v>
      </c>
      <c r="B73" t="s">
        <v>82</v>
      </c>
      <c r="C73">
        <v>1</v>
      </c>
      <c r="D73">
        <v>33</v>
      </c>
    </row>
    <row r="74" spans="1:5" x14ac:dyDescent="0.35">
      <c r="A74" t="s">
        <v>83</v>
      </c>
      <c r="B74" t="s">
        <v>84</v>
      </c>
      <c r="C74">
        <v>15</v>
      </c>
      <c r="D74">
        <v>36</v>
      </c>
      <c r="E74" t="s">
        <v>85</v>
      </c>
    </row>
    <row r="75" spans="1:5" x14ac:dyDescent="0.35">
      <c r="A75" t="s">
        <v>83</v>
      </c>
      <c r="B75" t="s">
        <v>86</v>
      </c>
      <c r="C75">
        <v>30</v>
      </c>
      <c r="D75">
        <v>36</v>
      </c>
      <c r="E75" t="s">
        <v>87</v>
      </c>
    </row>
    <row r="76" spans="1:5" x14ac:dyDescent="0.35">
      <c r="A76" t="s">
        <v>83</v>
      </c>
      <c r="B76" t="s">
        <v>88</v>
      </c>
      <c r="C76">
        <v>24</v>
      </c>
      <c r="D76">
        <v>36</v>
      </c>
      <c r="E76" t="s">
        <v>89</v>
      </c>
    </row>
    <row r="77" spans="1:5" x14ac:dyDescent="0.35">
      <c r="A77" t="s">
        <v>83</v>
      </c>
      <c r="B77" t="s">
        <v>90</v>
      </c>
      <c r="C77">
        <v>36</v>
      </c>
      <c r="D77">
        <v>36</v>
      </c>
      <c r="E77" t="s">
        <v>91</v>
      </c>
    </row>
    <row r="78" spans="1:5" x14ac:dyDescent="0.35">
      <c r="A78" t="s">
        <v>83</v>
      </c>
      <c r="B78" t="s">
        <v>92</v>
      </c>
      <c r="C78">
        <v>22</v>
      </c>
      <c r="D78">
        <v>36</v>
      </c>
      <c r="E78" t="s">
        <v>93</v>
      </c>
    </row>
    <row r="79" spans="1:5" x14ac:dyDescent="0.35">
      <c r="A79" t="s">
        <v>94</v>
      </c>
      <c r="B79" t="s">
        <v>95</v>
      </c>
      <c r="C79">
        <v>1</v>
      </c>
      <c r="D79">
        <v>32</v>
      </c>
    </row>
    <row r="80" spans="1:5" x14ac:dyDescent="0.35">
      <c r="A80" t="s">
        <v>94</v>
      </c>
      <c r="B80" t="s">
        <v>96</v>
      </c>
      <c r="C80">
        <v>1</v>
      </c>
      <c r="D80">
        <v>32</v>
      </c>
    </row>
    <row r="81" spans="1:4" x14ac:dyDescent="0.35">
      <c r="A81" t="s">
        <v>94</v>
      </c>
      <c r="B81" t="s">
        <v>97</v>
      </c>
      <c r="C81">
        <v>1</v>
      </c>
      <c r="D81">
        <v>32</v>
      </c>
    </row>
    <row r="82" spans="1:4" x14ac:dyDescent="0.35">
      <c r="A82" t="s">
        <v>94</v>
      </c>
      <c r="B82" t="s">
        <v>98</v>
      </c>
      <c r="C82">
        <v>1</v>
      </c>
      <c r="D82">
        <v>32</v>
      </c>
    </row>
    <row r="83" spans="1:4" x14ac:dyDescent="0.35">
      <c r="A83" t="s">
        <v>94</v>
      </c>
      <c r="B83" t="s">
        <v>99</v>
      </c>
      <c r="C83">
        <v>1</v>
      </c>
      <c r="D83">
        <v>32</v>
      </c>
    </row>
    <row r="84" spans="1:4" x14ac:dyDescent="0.35">
      <c r="A84" t="s">
        <v>94</v>
      </c>
      <c r="B84" t="s">
        <v>100</v>
      </c>
      <c r="C84">
        <v>1</v>
      </c>
      <c r="D84">
        <v>32</v>
      </c>
    </row>
    <row r="85" spans="1:4" x14ac:dyDescent="0.35">
      <c r="A85" t="s">
        <v>94</v>
      </c>
      <c r="B85" t="s">
        <v>101</v>
      </c>
      <c r="C85">
        <v>1</v>
      </c>
      <c r="D85">
        <v>32</v>
      </c>
    </row>
    <row r="86" spans="1:4" x14ac:dyDescent="0.35">
      <c r="A86" t="s">
        <v>94</v>
      </c>
      <c r="B86" t="s">
        <v>102</v>
      </c>
      <c r="C86">
        <v>1</v>
      </c>
      <c r="D86">
        <v>32</v>
      </c>
    </row>
    <row r="87" spans="1:4" x14ac:dyDescent="0.35">
      <c r="A87" t="s">
        <v>94</v>
      </c>
      <c r="B87" t="s">
        <v>103</v>
      </c>
      <c r="C87">
        <v>1</v>
      </c>
      <c r="D87">
        <v>32</v>
      </c>
    </row>
    <row r="88" spans="1:4" x14ac:dyDescent="0.35">
      <c r="A88" t="s">
        <v>94</v>
      </c>
      <c r="B88" t="s">
        <v>104</v>
      </c>
      <c r="C88">
        <v>1</v>
      </c>
      <c r="D88">
        <v>32</v>
      </c>
    </row>
    <row r="89" spans="1:4" x14ac:dyDescent="0.35">
      <c r="A89" t="s">
        <v>94</v>
      </c>
      <c r="B89" t="s">
        <v>105</v>
      </c>
      <c r="C89">
        <v>1</v>
      </c>
      <c r="D89">
        <v>32</v>
      </c>
    </row>
    <row r="90" spans="1:4" x14ac:dyDescent="0.35">
      <c r="A90" t="s">
        <v>94</v>
      </c>
      <c r="B90" t="s">
        <v>106</v>
      </c>
      <c r="C90">
        <v>1</v>
      </c>
      <c r="D90">
        <v>32</v>
      </c>
    </row>
    <row r="91" spans="1:4" x14ac:dyDescent="0.35">
      <c r="A91" t="s">
        <v>94</v>
      </c>
      <c r="B91" t="s">
        <v>107</v>
      </c>
      <c r="C91">
        <v>7</v>
      </c>
      <c r="D91">
        <v>32</v>
      </c>
    </row>
    <row r="92" spans="1:4" x14ac:dyDescent="0.35">
      <c r="A92" t="s">
        <v>94</v>
      </c>
      <c r="B92" t="s">
        <v>108</v>
      </c>
      <c r="C92">
        <v>1</v>
      </c>
      <c r="D92">
        <v>32</v>
      </c>
    </row>
    <row r="93" spans="1:4" x14ac:dyDescent="0.35">
      <c r="A93" t="s">
        <v>94</v>
      </c>
      <c r="B93" t="s">
        <v>109</v>
      </c>
      <c r="C93">
        <v>1</v>
      </c>
      <c r="D93">
        <v>32</v>
      </c>
    </row>
    <row r="94" spans="1:4" x14ac:dyDescent="0.35">
      <c r="A94" t="s">
        <v>94</v>
      </c>
      <c r="B94" t="s">
        <v>100</v>
      </c>
      <c r="C94">
        <v>3</v>
      </c>
      <c r="D94">
        <v>32</v>
      </c>
    </row>
    <row r="95" spans="1:4" x14ac:dyDescent="0.35">
      <c r="A95" t="s">
        <v>94</v>
      </c>
      <c r="B95" t="s">
        <v>110</v>
      </c>
      <c r="C95">
        <v>1</v>
      </c>
      <c r="D95">
        <v>32</v>
      </c>
    </row>
    <row r="96" spans="1:4" x14ac:dyDescent="0.35">
      <c r="A96" t="s">
        <v>94</v>
      </c>
      <c r="B96" t="s">
        <v>111</v>
      </c>
      <c r="C96">
        <v>1</v>
      </c>
      <c r="D96">
        <v>32</v>
      </c>
    </row>
    <row r="97" spans="1:5" x14ac:dyDescent="0.35">
      <c r="A97" t="s">
        <v>94</v>
      </c>
      <c r="B97" t="s">
        <v>112</v>
      </c>
      <c r="C97">
        <v>5</v>
      </c>
      <c r="D97">
        <v>32</v>
      </c>
    </row>
    <row r="98" spans="1:5" x14ac:dyDescent="0.35">
      <c r="A98" t="s">
        <v>94</v>
      </c>
      <c r="B98" t="s">
        <v>113</v>
      </c>
      <c r="C98">
        <v>1</v>
      </c>
      <c r="D98">
        <v>32</v>
      </c>
    </row>
    <row r="99" spans="1:5" x14ac:dyDescent="0.35">
      <c r="A99" t="s">
        <v>114</v>
      </c>
      <c r="B99" t="s">
        <v>115</v>
      </c>
      <c r="C99">
        <v>27</v>
      </c>
      <c r="D99">
        <v>38</v>
      </c>
      <c r="E99" t="s">
        <v>116</v>
      </c>
    </row>
    <row r="100" spans="1:5" x14ac:dyDescent="0.35">
      <c r="A100" t="s">
        <v>114</v>
      </c>
      <c r="B100" t="s">
        <v>117</v>
      </c>
      <c r="C100">
        <v>20</v>
      </c>
      <c r="D100">
        <v>38</v>
      </c>
      <c r="E100" t="s">
        <v>118</v>
      </c>
    </row>
    <row r="101" spans="1:5" x14ac:dyDescent="0.35">
      <c r="A101" t="s">
        <v>114</v>
      </c>
      <c r="B101" t="s">
        <v>119</v>
      </c>
      <c r="C101">
        <v>10</v>
      </c>
      <c r="D101">
        <v>38</v>
      </c>
      <c r="E101" t="s">
        <v>120</v>
      </c>
    </row>
    <row r="102" spans="1:5" x14ac:dyDescent="0.35">
      <c r="A102" t="s">
        <v>114</v>
      </c>
      <c r="B102" t="s">
        <v>121</v>
      </c>
      <c r="C102">
        <v>14</v>
      </c>
      <c r="D102">
        <v>38</v>
      </c>
      <c r="E102" t="s">
        <v>122</v>
      </c>
    </row>
    <row r="103" spans="1:5" x14ac:dyDescent="0.35">
      <c r="A103" t="s">
        <v>114</v>
      </c>
      <c r="B103" t="s">
        <v>123</v>
      </c>
      <c r="C103">
        <v>28</v>
      </c>
      <c r="D103">
        <v>38</v>
      </c>
      <c r="E103" t="s">
        <v>124</v>
      </c>
    </row>
    <row r="104" spans="1:5" x14ac:dyDescent="0.35">
      <c r="A104" t="s">
        <v>114</v>
      </c>
      <c r="B104" t="s">
        <v>125</v>
      </c>
      <c r="C104">
        <v>20</v>
      </c>
      <c r="D104">
        <v>38</v>
      </c>
      <c r="E104" t="s">
        <v>118</v>
      </c>
    </row>
    <row r="105" spans="1:5" x14ac:dyDescent="0.35">
      <c r="A105" t="s">
        <v>114</v>
      </c>
      <c r="B105" t="s">
        <v>126</v>
      </c>
      <c r="C105">
        <v>11</v>
      </c>
      <c r="D105">
        <v>38</v>
      </c>
      <c r="E105" t="s">
        <v>127</v>
      </c>
    </row>
    <row r="106" spans="1:5" x14ac:dyDescent="0.35">
      <c r="A106" t="s">
        <v>114</v>
      </c>
      <c r="B106" t="s">
        <v>128</v>
      </c>
      <c r="C106">
        <v>27</v>
      </c>
      <c r="D106">
        <v>38</v>
      </c>
      <c r="E106" t="s">
        <v>116</v>
      </c>
    </row>
    <row r="107" spans="1:5" x14ac:dyDescent="0.35">
      <c r="A107" t="s">
        <v>114</v>
      </c>
      <c r="B107" t="s">
        <v>129</v>
      </c>
      <c r="C107">
        <v>33</v>
      </c>
      <c r="D107">
        <v>38</v>
      </c>
      <c r="E107" t="s">
        <v>130</v>
      </c>
    </row>
    <row r="108" spans="1:5" x14ac:dyDescent="0.35">
      <c r="A108" t="s">
        <v>131</v>
      </c>
      <c r="B108" t="s">
        <v>132</v>
      </c>
      <c r="C108">
        <v>1</v>
      </c>
      <c r="D108">
        <v>14</v>
      </c>
    </row>
    <row r="109" spans="1:5" x14ac:dyDescent="0.35">
      <c r="A109" t="s">
        <v>131</v>
      </c>
      <c r="B109" t="s">
        <v>133</v>
      </c>
      <c r="C109">
        <v>1</v>
      </c>
      <c r="D109">
        <v>14</v>
      </c>
    </row>
    <row r="110" spans="1:5" x14ac:dyDescent="0.35">
      <c r="A110" t="s">
        <v>131</v>
      </c>
      <c r="B110" t="s">
        <v>134</v>
      </c>
      <c r="C110">
        <v>1</v>
      </c>
      <c r="D110">
        <v>14</v>
      </c>
    </row>
    <row r="111" spans="1:5" x14ac:dyDescent="0.35">
      <c r="A111" t="s">
        <v>131</v>
      </c>
      <c r="B111" t="s">
        <v>135</v>
      </c>
      <c r="C111">
        <v>1</v>
      </c>
      <c r="D111">
        <v>14</v>
      </c>
    </row>
    <row r="112" spans="1:5" x14ac:dyDescent="0.35">
      <c r="A112" t="s">
        <v>131</v>
      </c>
      <c r="B112" t="s">
        <v>136</v>
      </c>
      <c r="C112">
        <v>1</v>
      </c>
      <c r="D112">
        <v>14</v>
      </c>
    </row>
    <row r="113" spans="1:6" x14ac:dyDescent="0.35">
      <c r="A113" t="s">
        <v>131</v>
      </c>
      <c r="B113" t="s">
        <v>137</v>
      </c>
      <c r="C113">
        <v>1</v>
      </c>
      <c r="D113">
        <v>14</v>
      </c>
    </row>
    <row r="114" spans="1:6" x14ac:dyDescent="0.35">
      <c r="A114" t="s">
        <v>131</v>
      </c>
      <c r="B114" t="s">
        <v>138</v>
      </c>
      <c r="C114">
        <v>1</v>
      </c>
      <c r="D114">
        <v>14</v>
      </c>
    </row>
    <row r="115" spans="1:6" x14ac:dyDescent="0.35">
      <c r="A115" t="s">
        <v>131</v>
      </c>
      <c r="B115" t="s">
        <v>139</v>
      </c>
      <c r="C115">
        <v>1</v>
      </c>
      <c r="D115">
        <v>14</v>
      </c>
    </row>
    <row r="116" spans="1:6" x14ac:dyDescent="0.35">
      <c r="A116" t="s">
        <v>131</v>
      </c>
      <c r="B116" t="s">
        <v>140</v>
      </c>
      <c r="C116">
        <v>3</v>
      </c>
      <c r="D116">
        <v>14</v>
      </c>
    </row>
    <row r="117" spans="1:6" x14ac:dyDescent="0.35">
      <c r="A117" t="s">
        <v>131</v>
      </c>
      <c r="B117" t="s">
        <v>141</v>
      </c>
      <c r="C117">
        <v>1</v>
      </c>
      <c r="D117">
        <v>14</v>
      </c>
    </row>
    <row r="118" spans="1:6" x14ac:dyDescent="0.35">
      <c r="A118" t="s">
        <v>131</v>
      </c>
      <c r="B118" t="s">
        <v>142</v>
      </c>
      <c r="C118">
        <v>1</v>
      </c>
      <c r="D118">
        <v>14</v>
      </c>
    </row>
    <row r="119" spans="1:6" x14ac:dyDescent="0.35">
      <c r="A119" t="s">
        <v>131</v>
      </c>
      <c r="B119" t="s">
        <v>143</v>
      </c>
      <c r="C119">
        <v>1</v>
      </c>
      <c r="D119">
        <v>14</v>
      </c>
    </row>
    <row r="120" spans="1:6" x14ac:dyDescent="0.35">
      <c r="A120" t="s">
        <v>144</v>
      </c>
      <c r="B120" t="s">
        <v>145</v>
      </c>
      <c r="C120">
        <v>26</v>
      </c>
      <c r="D120">
        <v>36</v>
      </c>
      <c r="E120" t="s">
        <v>146</v>
      </c>
      <c r="F120" t="s">
        <v>144</v>
      </c>
    </row>
    <row r="121" spans="1:6" x14ac:dyDescent="0.35">
      <c r="A121" t="s">
        <v>144</v>
      </c>
      <c r="B121" t="s">
        <v>147</v>
      </c>
      <c r="C121">
        <v>20</v>
      </c>
      <c r="D121">
        <v>36</v>
      </c>
      <c r="E121" t="s">
        <v>148</v>
      </c>
      <c r="F121" t="s">
        <v>144</v>
      </c>
    </row>
    <row r="122" spans="1:6" x14ac:dyDescent="0.35">
      <c r="A122" t="s">
        <v>144</v>
      </c>
      <c r="B122" t="s">
        <v>149</v>
      </c>
      <c r="C122">
        <v>24</v>
      </c>
      <c r="D122">
        <v>36</v>
      </c>
      <c r="E122" t="s">
        <v>89</v>
      </c>
      <c r="F122" t="s">
        <v>144</v>
      </c>
    </row>
    <row r="123" spans="1:6" x14ac:dyDescent="0.35">
      <c r="A123" t="s">
        <v>144</v>
      </c>
      <c r="B123" t="s">
        <v>150</v>
      </c>
      <c r="C123">
        <v>24</v>
      </c>
      <c r="D123">
        <v>36</v>
      </c>
      <c r="E123" t="s">
        <v>89</v>
      </c>
      <c r="F123" t="s">
        <v>144</v>
      </c>
    </row>
    <row r="124" spans="1:6" x14ac:dyDescent="0.35">
      <c r="A124" t="s">
        <v>144</v>
      </c>
      <c r="B124" t="s">
        <v>151</v>
      </c>
      <c r="C124">
        <v>29</v>
      </c>
      <c r="D124">
        <v>36</v>
      </c>
      <c r="E124" t="s">
        <v>152</v>
      </c>
      <c r="F124" t="s">
        <v>144</v>
      </c>
    </row>
    <row r="125" spans="1:6" x14ac:dyDescent="0.35">
      <c r="A125" t="s">
        <v>144</v>
      </c>
      <c r="B125" t="s">
        <v>153</v>
      </c>
      <c r="C125">
        <v>27</v>
      </c>
      <c r="D125">
        <v>36</v>
      </c>
      <c r="E125" t="s">
        <v>154</v>
      </c>
      <c r="F125" t="s">
        <v>144</v>
      </c>
    </row>
    <row r="126" spans="1:6" x14ac:dyDescent="0.35">
      <c r="A126" t="s">
        <v>155</v>
      </c>
      <c r="B126" t="s">
        <v>156</v>
      </c>
      <c r="C126">
        <v>1</v>
      </c>
      <c r="D126">
        <v>5</v>
      </c>
    </row>
    <row r="127" spans="1:6" x14ac:dyDescent="0.35">
      <c r="A127" t="s">
        <v>155</v>
      </c>
      <c r="B127" t="s">
        <v>157</v>
      </c>
      <c r="C127">
        <v>1</v>
      </c>
      <c r="D127">
        <v>5</v>
      </c>
    </row>
    <row r="128" spans="1:6" x14ac:dyDescent="0.35">
      <c r="A128" t="s">
        <v>155</v>
      </c>
      <c r="B128" t="s">
        <v>158</v>
      </c>
      <c r="C128">
        <v>1</v>
      </c>
      <c r="D128">
        <v>5</v>
      </c>
    </row>
    <row r="129" spans="1:6" x14ac:dyDescent="0.35">
      <c r="A129" t="s">
        <v>155</v>
      </c>
      <c r="B129" t="s">
        <v>159</v>
      </c>
      <c r="C129">
        <v>1</v>
      </c>
      <c r="D129">
        <v>5</v>
      </c>
    </row>
    <row r="130" spans="1:6" x14ac:dyDescent="0.35">
      <c r="A130" t="s">
        <v>155</v>
      </c>
      <c r="B130" t="s">
        <v>160</v>
      </c>
      <c r="C130">
        <v>1</v>
      </c>
      <c r="D130">
        <v>5</v>
      </c>
    </row>
    <row r="131" spans="1:6" x14ac:dyDescent="0.35">
      <c r="A131" t="s">
        <v>161</v>
      </c>
      <c r="B131" t="s">
        <v>162</v>
      </c>
      <c r="C131">
        <v>22</v>
      </c>
      <c r="D131">
        <v>26</v>
      </c>
      <c r="E131" t="s">
        <v>163</v>
      </c>
      <c r="F131" t="s">
        <v>164</v>
      </c>
    </row>
    <row r="132" spans="1:6" x14ac:dyDescent="0.35">
      <c r="A132" t="s">
        <v>161</v>
      </c>
      <c r="B132" t="s">
        <v>165</v>
      </c>
      <c r="C132">
        <v>20</v>
      </c>
      <c r="D132">
        <v>26</v>
      </c>
      <c r="E132" t="s">
        <v>166</v>
      </c>
      <c r="F132" t="s">
        <v>164</v>
      </c>
    </row>
    <row r="133" spans="1:6" x14ac:dyDescent="0.35">
      <c r="A133" t="s">
        <v>161</v>
      </c>
      <c r="B133" t="s">
        <v>167</v>
      </c>
      <c r="C133">
        <v>15</v>
      </c>
      <c r="D133">
        <v>26</v>
      </c>
      <c r="E133" t="s">
        <v>168</v>
      </c>
      <c r="F133" t="s">
        <v>164</v>
      </c>
    </row>
    <row r="134" spans="1:6" x14ac:dyDescent="0.35">
      <c r="A134" t="s">
        <v>161</v>
      </c>
      <c r="B134" t="s">
        <v>169</v>
      </c>
      <c r="C134">
        <v>12</v>
      </c>
      <c r="D134">
        <v>26</v>
      </c>
      <c r="E134" t="s">
        <v>170</v>
      </c>
      <c r="F134" t="s">
        <v>164</v>
      </c>
    </row>
    <row r="135" spans="1:6" x14ac:dyDescent="0.35">
      <c r="A135" t="s">
        <v>161</v>
      </c>
      <c r="B135" t="s">
        <v>171</v>
      </c>
      <c r="C135">
        <v>8</v>
      </c>
      <c r="D135">
        <v>26</v>
      </c>
      <c r="E135" t="s">
        <v>172</v>
      </c>
      <c r="F135" t="s">
        <v>164</v>
      </c>
    </row>
    <row r="136" spans="1:6" x14ac:dyDescent="0.35">
      <c r="A136" t="s">
        <v>161</v>
      </c>
      <c r="B136" t="s">
        <v>173</v>
      </c>
      <c r="C136">
        <v>17</v>
      </c>
      <c r="D136">
        <v>26</v>
      </c>
      <c r="E136" t="s">
        <v>174</v>
      </c>
      <c r="F136" t="s">
        <v>164</v>
      </c>
    </row>
    <row r="137" spans="1:6" x14ac:dyDescent="0.35">
      <c r="A137" t="s">
        <v>161</v>
      </c>
      <c r="B137" t="s">
        <v>175</v>
      </c>
      <c r="C137">
        <v>22</v>
      </c>
      <c r="D137">
        <v>26</v>
      </c>
      <c r="E137" t="s">
        <v>163</v>
      </c>
      <c r="F137" t="s">
        <v>164</v>
      </c>
    </row>
    <row r="138" spans="1:6" x14ac:dyDescent="0.35">
      <c r="A138" t="s">
        <v>161</v>
      </c>
      <c r="B138" t="s">
        <v>176</v>
      </c>
      <c r="C138">
        <v>17</v>
      </c>
      <c r="D138">
        <v>26</v>
      </c>
      <c r="E138" t="s">
        <v>174</v>
      </c>
      <c r="F138" t="s">
        <v>164</v>
      </c>
    </row>
    <row r="139" spans="1:6" x14ac:dyDescent="0.35">
      <c r="A139" t="s">
        <v>161</v>
      </c>
      <c r="B139" t="s">
        <v>177</v>
      </c>
      <c r="C139">
        <v>14</v>
      </c>
      <c r="D139">
        <v>26</v>
      </c>
      <c r="E139" t="s">
        <v>178</v>
      </c>
      <c r="F139" t="s">
        <v>164</v>
      </c>
    </row>
    <row r="140" spans="1:6" x14ac:dyDescent="0.35">
      <c r="A140" t="s">
        <v>161</v>
      </c>
      <c r="B140" t="s">
        <v>179</v>
      </c>
      <c r="C140">
        <v>10</v>
      </c>
      <c r="D140">
        <v>26</v>
      </c>
      <c r="E140" t="s">
        <v>180</v>
      </c>
      <c r="F140" t="s">
        <v>164</v>
      </c>
    </row>
    <row r="141" spans="1:6" x14ac:dyDescent="0.35">
      <c r="A141" t="s">
        <v>161</v>
      </c>
      <c r="B141" t="s">
        <v>181</v>
      </c>
      <c r="C141">
        <v>7</v>
      </c>
      <c r="D141">
        <v>26</v>
      </c>
      <c r="E141" t="s">
        <v>182</v>
      </c>
      <c r="F141" t="s">
        <v>164</v>
      </c>
    </row>
    <row r="142" spans="1:6" x14ac:dyDescent="0.35">
      <c r="A142" t="s">
        <v>161</v>
      </c>
      <c r="B142" t="s">
        <v>183</v>
      </c>
      <c r="C142">
        <v>16</v>
      </c>
      <c r="D142">
        <v>26</v>
      </c>
      <c r="E142" t="s">
        <v>184</v>
      </c>
      <c r="F142" t="s">
        <v>164</v>
      </c>
    </row>
    <row r="143" spans="1:6" x14ac:dyDescent="0.35">
      <c r="A143" t="s">
        <v>185</v>
      </c>
      <c r="B143" t="s">
        <v>186</v>
      </c>
      <c r="C143">
        <v>1</v>
      </c>
      <c r="D143">
        <v>1</v>
      </c>
    </row>
    <row r="144" spans="1:6" x14ac:dyDescent="0.35">
      <c r="A144" t="s">
        <v>187</v>
      </c>
      <c r="B144" t="s">
        <v>188</v>
      </c>
      <c r="C144">
        <v>21</v>
      </c>
      <c r="D144">
        <v>28</v>
      </c>
      <c r="E144" t="s">
        <v>154</v>
      </c>
    </row>
    <row r="145" spans="1:6" x14ac:dyDescent="0.35">
      <c r="A145" t="s">
        <v>187</v>
      </c>
      <c r="B145" t="s">
        <v>189</v>
      </c>
      <c r="C145">
        <v>13</v>
      </c>
      <c r="D145">
        <v>28</v>
      </c>
      <c r="E145" t="s">
        <v>170</v>
      </c>
    </row>
    <row r="146" spans="1:6" x14ac:dyDescent="0.35">
      <c r="A146" t="s">
        <v>187</v>
      </c>
      <c r="B146" t="s">
        <v>190</v>
      </c>
      <c r="C146">
        <v>15</v>
      </c>
      <c r="D146">
        <v>28</v>
      </c>
      <c r="E146" t="s">
        <v>178</v>
      </c>
    </row>
    <row r="147" spans="1:6" x14ac:dyDescent="0.35">
      <c r="A147" t="s">
        <v>187</v>
      </c>
      <c r="B147" t="s">
        <v>191</v>
      </c>
      <c r="C147">
        <v>18</v>
      </c>
      <c r="D147">
        <v>28</v>
      </c>
      <c r="E147" t="s">
        <v>192</v>
      </c>
    </row>
    <row r="148" spans="1:6" x14ac:dyDescent="0.35">
      <c r="A148" t="s">
        <v>187</v>
      </c>
      <c r="B148" t="s">
        <v>193</v>
      </c>
      <c r="C148">
        <v>16</v>
      </c>
      <c r="D148">
        <v>28</v>
      </c>
      <c r="E148" t="s">
        <v>194</v>
      </c>
    </row>
    <row r="149" spans="1:6" x14ac:dyDescent="0.35">
      <c r="A149" t="s">
        <v>187</v>
      </c>
      <c r="B149" t="s">
        <v>195</v>
      </c>
      <c r="C149">
        <v>21</v>
      </c>
      <c r="D149">
        <v>28</v>
      </c>
      <c r="E149" t="s">
        <v>154</v>
      </c>
    </row>
    <row r="150" spans="1:6" x14ac:dyDescent="0.35">
      <c r="A150" t="s">
        <v>187</v>
      </c>
      <c r="B150" t="s">
        <v>196</v>
      </c>
      <c r="C150">
        <v>17</v>
      </c>
      <c r="D150">
        <v>28</v>
      </c>
      <c r="E150" t="s">
        <v>93</v>
      </c>
    </row>
    <row r="151" spans="1:6" x14ac:dyDescent="0.35">
      <c r="A151" t="s">
        <v>187</v>
      </c>
      <c r="B151" t="s">
        <v>197</v>
      </c>
      <c r="C151">
        <v>13</v>
      </c>
      <c r="D151">
        <v>28</v>
      </c>
      <c r="E151" t="s">
        <v>170</v>
      </c>
    </row>
    <row r="152" spans="1:6" x14ac:dyDescent="0.35">
      <c r="A152" t="s">
        <v>187</v>
      </c>
      <c r="B152" t="s">
        <v>198</v>
      </c>
      <c r="C152">
        <v>14</v>
      </c>
      <c r="D152">
        <v>28</v>
      </c>
      <c r="E152" t="s">
        <v>199</v>
      </c>
    </row>
    <row r="153" spans="1:6" x14ac:dyDescent="0.35">
      <c r="A153" t="s">
        <v>187</v>
      </c>
      <c r="B153" t="s">
        <v>200</v>
      </c>
      <c r="C153">
        <v>9</v>
      </c>
      <c r="D153">
        <v>28</v>
      </c>
      <c r="E153" t="s">
        <v>201</v>
      </c>
    </row>
    <row r="154" spans="1:6" x14ac:dyDescent="0.35">
      <c r="A154" t="s">
        <v>202</v>
      </c>
      <c r="B154" t="s">
        <v>203</v>
      </c>
      <c r="C154">
        <v>1</v>
      </c>
      <c r="D154">
        <v>4</v>
      </c>
    </row>
    <row r="155" spans="1:6" x14ac:dyDescent="0.35">
      <c r="A155" t="s">
        <v>202</v>
      </c>
      <c r="B155" t="s">
        <v>204</v>
      </c>
      <c r="C155">
        <v>1</v>
      </c>
      <c r="D155">
        <v>4</v>
      </c>
    </row>
    <row r="156" spans="1:6" x14ac:dyDescent="0.35">
      <c r="A156" t="s">
        <v>202</v>
      </c>
      <c r="B156" t="s">
        <v>205</v>
      </c>
      <c r="C156">
        <v>1</v>
      </c>
      <c r="D156">
        <v>4</v>
      </c>
    </row>
    <row r="157" spans="1:6" x14ac:dyDescent="0.35">
      <c r="A157" t="s">
        <v>202</v>
      </c>
      <c r="B157" t="s">
        <v>206</v>
      </c>
      <c r="C157">
        <v>1</v>
      </c>
      <c r="D157">
        <v>4</v>
      </c>
    </row>
    <row r="158" spans="1:6" x14ac:dyDescent="0.35">
      <c r="A158" t="s">
        <v>207</v>
      </c>
      <c r="B158" t="s">
        <v>208</v>
      </c>
      <c r="C158">
        <v>20</v>
      </c>
      <c r="D158">
        <v>26</v>
      </c>
      <c r="E158" t="s">
        <v>166</v>
      </c>
      <c r="F158" t="s">
        <v>207</v>
      </c>
    </row>
    <row r="159" spans="1:6" x14ac:dyDescent="0.35">
      <c r="A159" t="s">
        <v>207</v>
      </c>
      <c r="B159" t="s">
        <v>209</v>
      </c>
      <c r="C159">
        <v>8</v>
      </c>
      <c r="D159">
        <v>26</v>
      </c>
      <c r="E159" t="s">
        <v>172</v>
      </c>
      <c r="F159" t="s">
        <v>207</v>
      </c>
    </row>
    <row r="160" spans="1:6" x14ac:dyDescent="0.35">
      <c r="A160" t="s">
        <v>207</v>
      </c>
      <c r="B160" t="s">
        <v>210</v>
      </c>
      <c r="C160">
        <v>15</v>
      </c>
      <c r="D160">
        <v>26</v>
      </c>
      <c r="E160" t="s">
        <v>168</v>
      </c>
      <c r="F160" t="s">
        <v>207</v>
      </c>
    </row>
    <row r="161" spans="1:6" x14ac:dyDescent="0.35">
      <c r="A161" t="s">
        <v>207</v>
      </c>
      <c r="B161" t="s">
        <v>211</v>
      </c>
      <c r="C161">
        <v>9</v>
      </c>
      <c r="D161">
        <v>26</v>
      </c>
      <c r="E161" t="s">
        <v>212</v>
      </c>
      <c r="F161" t="s">
        <v>207</v>
      </c>
    </row>
    <row r="162" spans="1:6" x14ac:dyDescent="0.35">
      <c r="A162" t="s">
        <v>207</v>
      </c>
      <c r="B162" t="s">
        <v>213</v>
      </c>
      <c r="C162">
        <v>24</v>
      </c>
      <c r="D162">
        <v>26</v>
      </c>
      <c r="E162" t="s">
        <v>214</v>
      </c>
      <c r="F162" t="s">
        <v>207</v>
      </c>
    </row>
    <row r="163" spans="1:6" x14ac:dyDescent="0.35">
      <c r="A163" t="s">
        <v>207</v>
      </c>
      <c r="B163" t="s">
        <v>215</v>
      </c>
      <c r="C163">
        <v>13</v>
      </c>
      <c r="D163">
        <v>26</v>
      </c>
      <c r="E163" t="s">
        <v>199</v>
      </c>
      <c r="F163" t="s">
        <v>207</v>
      </c>
    </row>
    <row r="164" spans="1:6" x14ac:dyDescent="0.35">
      <c r="A164" t="s">
        <v>207</v>
      </c>
      <c r="B164" t="s">
        <v>216</v>
      </c>
      <c r="C164">
        <v>9</v>
      </c>
      <c r="D164">
        <v>26</v>
      </c>
      <c r="E164" t="s">
        <v>212</v>
      </c>
      <c r="F164" t="s">
        <v>207</v>
      </c>
    </row>
    <row r="165" spans="1:6" x14ac:dyDescent="0.35">
      <c r="A165" t="s">
        <v>207</v>
      </c>
      <c r="B165" t="s">
        <v>217</v>
      </c>
      <c r="C165">
        <v>19</v>
      </c>
      <c r="D165">
        <v>26</v>
      </c>
      <c r="E165" t="s">
        <v>218</v>
      </c>
      <c r="F165" t="s">
        <v>207</v>
      </c>
    </row>
    <row r="166" spans="1:6" x14ac:dyDescent="0.35">
      <c r="A166" t="s">
        <v>219</v>
      </c>
      <c r="C166">
        <v>0</v>
      </c>
      <c r="D166">
        <v>0</v>
      </c>
    </row>
    <row r="167" spans="1:6" x14ac:dyDescent="0.35">
      <c r="A167" t="s">
        <v>220</v>
      </c>
      <c r="B167" t="s">
        <v>221</v>
      </c>
      <c r="C167">
        <v>1</v>
      </c>
      <c r="D167">
        <v>24</v>
      </c>
      <c r="E167" t="s">
        <v>10</v>
      </c>
    </row>
    <row r="168" spans="1:6" x14ac:dyDescent="0.35">
      <c r="A168" t="s">
        <v>220</v>
      </c>
      <c r="B168" t="s">
        <v>222</v>
      </c>
      <c r="C168">
        <v>9</v>
      </c>
      <c r="D168">
        <v>24</v>
      </c>
      <c r="E168" t="s">
        <v>180</v>
      </c>
    </row>
    <row r="169" spans="1:6" x14ac:dyDescent="0.35">
      <c r="A169" t="s">
        <v>220</v>
      </c>
      <c r="B169" t="s">
        <v>223</v>
      </c>
      <c r="C169">
        <v>12</v>
      </c>
      <c r="D169">
        <v>24</v>
      </c>
      <c r="E169" t="s">
        <v>199</v>
      </c>
    </row>
    <row r="170" spans="1:6" x14ac:dyDescent="0.35">
      <c r="A170" t="s">
        <v>220</v>
      </c>
      <c r="B170" t="s">
        <v>224</v>
      </c>
      <c r="C170">
        <v>2</v>
      </c>
      <c r="D170">
        <v>24</v>
      </c>
      <c r="E170" t="s">
        <v>225</v>
      </c>
    </row>
    <row r="171" spans="1:6" x14ac:dyDescent="0.35">
      <c r="A171" t="s">
        <v>226</v>
      </c>
      <c r="B171" t="s">
        <v>227</v>
      </c>
      <c r="C171">
        <v>1</v>
      </c>
      <c r="D171">
        <v>3</v>
      </c>
    </row>
    <row r="172" spans="1:6" x14ac:dyDescent="0.35">
      <c r="A172" t="s">
        <v>226</v>
      </c>
      <c r="B172" t="s">
        <v>228</v>
      </c>
      <c r="C172">
        <v>1</v>
      </c>
      <c r="D172">
        <v>3</v>
      </c>
    </row>
    <row r="173" spans="1:6" x14ac:dyDescent="0.35">
      <c r="A173" t="s">
        <v>226</v>
      </c>
      <c r="B173" t="s">
        <v>229</v>
      </c>
      <c r="C173">
        <v>1</v>
      </c>
      <c r="D173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abSelected="1" topLeftCell="B27" workbookViewId="0">
      <selection activeCell="A14" sqref="A14"/>
    </sheetView>
  </sheetViews>
  <sheetFormatPr defaultRowHeight="14.5" x14ac:dyDescent="0.35"/>
  <cols>
    <col min="1" max="1" width="133.90625" customWidth="1"/>
    <col min="2" max="2" width="5.36328125" customWidth="1"/>
    <col min="3" max="4" width="15.90625" customWidth="1"/>
  </cols>
  <sheetData>
    <row r="1" spans="1:2" ht="31" x14ac:dyDescent="0.35">
      <c r="A1" s="7" t="s">
        <v>14</v>
      </c>
    </row>
    <row r="2" spans="1:2" x14ac:dyDescent="0.35">
      <c r="A2" s="9" t="s">
        <v>243</v>
      </c>
      <c r="B2" s="9">
        <v>43</v>
      </c>
    </row>
    <row r="4" spans="1:2" x14ac:dyDescent="0.35">
      <c r="A4" t="s">
        <v>232</v>
      </c>
      <c r="B4">
        <f>SUM(COUNTIF(C20:C68,"EOSC LE"), COUNTIF(D19:D68,"EOSC LE"))</f>
        <v>11</v>
      </c>
    </row>
    <row r="5" spans="1:2" x14ac:dyDescent="0.35">
      <c r="A5" t="s">
        <v>233</v>
      </c>
      <c r="B5">
        <f>SUM(COUNTIF(C20:C68,"NI"), COUNTIF(D19:D68,"NI"))</f>
        <v>16</v>
      </c>
    </row>
    <row r="6" spans="1:2" x14ac:dyDescent="0.35">
      <c r="A6" s="3" t="s">
        <v>46</v>
      </c>
      <c r="B6">
        <f>SUM(COUNTIF(C20:C68,"Ministries"), COUNTIF(D19:D68,"Ministries"))</f>
        <v>6</v>
      </c>
    </row>
    <row r="7" spans="1:2" x14ac:dyDescent="0.35">
      <c r="A7" t="s">
        <v>235</v>
      </c>
      <c r="B7">
        <f>SUM(COUNTIF(C20:C68,"GB"), COUNTIF(D19:D68,"GB"))</f>
        <v>7</v>
      </c>
    </row>
    <row r="8" spans="1:2" x14ac:dyDescent="0.35">
      <c r="A8" t="s">
        <v>234</v>
      </c>
      <c r="B8">
        <f>SUM(COUNTIF(C20:C68,"RIO"), COUNTIF(D19:D68,"RIO"))</f>
        <v>1</v>
      </c>
    </row>
    <row r="9" spans="1:2" x14ac:dyDescent="0.35">
      <c r="A9" t="s">
        <v>241</v>
      </c>
      <c r="B9">
        <f>SUM(COUNTIF(C20:C68,"NOAD"), COUNTIF(D19:D68,"NOAD"))</f>
        <v>1</v>
      </c>
    </row>
    <row r="10" spans="1:2" x14ac:dyDescent="0.35">
      <c r="A10" t="s">
        <v>236</v>
      </c>
      <c r="B10">
        <f>SUM(COUNTIF(C20:C68,"NREN"), COUNTIF(D19:D68,"NREN"))</f>
        <v>1</v>
      </c>
    </row>
    <row r="11" spans="1:2" x14ac:dyDescent="0.35">
      <c r="A11" t="s">
        <v>242</v>
      </c>
      <c r="B11">
        <f>SUM(COUNTIF(C20:C68,"RI coord"), COUNTIF(D19:D68,"RI coord"))</f>
        <v>1</v>
      </c>
    </row>
    <row r="12" spans="1:2" x14ac:dyDescent="0.35">
      <c r="A12" t="s">
        <v>245</v>
      </c>
      <c r="B12">
        <f>SUM(COUNTIF(C20:C68,"ext"), COUNTIF(D19:D68,"ext"))</f>
        <v>2</v>
      </c>
    </row>
    <row r="13" spans="1:2" ht="14" customHeight="1" x14ac:dyDescent="0.35">
      <c r="B13">
        <f>SUM(B4:B12)</f>
        <v>46</v>
      </c>
    </row>
    <row r="14" spans="1:2" ht="14" customHeight="1" x14ac:dyDescent="0.35">
      <c r="A14" s="2" t="s">
        <v>287</v>
      </c>
    </row>
    <row r="15" spans="1:2" ht="14" customHeight="1" x14ac:dyDescent="0.35">
      <c r="A15" s="5" t="s">
        <v>285</v>
      </c>
      <c r="B15" s="5">
        <f>B5+B6+B10</f>
        <v>23</v>
      </c>
    </row>
    <row r="16" spans="1:2" s="5" customFormat="1" ht="14" customHeight="1" x14ac:dyDescent="0.35">
      <c r="A16" s="5" t="s">
        <v>288</v>
      </c>
      <c r="B16" s="5">
        <f>B4</f>
        <v>11</v>
      </c>
    </row>
    <row r="17" spans="1:4" s="5" customFormat="1" ht="14" customHeight="1" x14ac:dyDescent="0.35">
      <c r="A17" s="5" t="s">
        <v>289</v>
      </c>
      <c r="B17" s="5">
        <f>B7</f>
        <v>7</v>
      </c>
    </row>
    <row r="18" spans="1:4" s="5" customFormat="1" ht="14" customHeight="1" x14ac:dyDescent="0.35">
      <c r="A18" s="5" t="s">
        <v>290</v>
      </c>
      <c r="B18" s="5">
        <f>B11+B9</f>
        <v>2</v>
      </c>
    </row>
    <row r="19" spans="1:4" s="5" customFormat="1" x14ac:dyDescent="0.35">
      <c r="A19" s="5" t="s">
        <v>286</v>
      </c>
      <c r="B19" s="5">
        <f>B12+B8</f>
        <v>3</v>
      </c>
    </row>
    <row r="20" spans="1:4" s="5" customFormat="1" x14ac:dyDescent="0.35"/>
    <row r="21" spans="1:4" s="5" customFormat="1" ht="15.5" x14ac:dyDescent="0.35">
      <c r="A21" s="6" t="s">
        <v>291</v>
      </c>
    </row>
    <row r="22" spans="1:4" s="5" customFormat="1" x14ac:dyDescent="0.35">
      <c r="A22" s="5" t="s">
        <v>292</v>
      </c>
      <c r="B22" s="5">
        <f>SUM(B26:B55)-COUNTA(D26:D67)</f>
        <v>38</v>
      </c>
    </row>
    <row r="23" spans="1:4" s="5" customFormat="1" x14ac:dyDescent="0.35">
      <c r="A23" s="5" t="s">
        <v>293</v>
      </c>
      <c r="B23" s="5">
        <f>SUM(B26:B55)-(COUNTBLANK(D26:D68))</f>
        <v>5</v>
      </c>
    </row>
    <row r="24" spans="1:4" s="5" customFormat="1" x14ac:dyDescent="0.35">
      <c r="A24"/>
      <c r="B24"/>
    </row>
    <row r="25" spans="1:4" s="5" customFormat="1" x14ac:dyDescent="0.35">
      <c r="A25" s="12" t="s">
        <v>244</v>
      </c>
    </row>
    <row r="26" spans="1:4" s="5" customFormat="1" x14ac:dyDescent="0.35">
      <c r="A26" s="5" t="s">
        <v>15</v>
      </c>
      <c r="B26" s="5">
        <v>1</v>
      </c>
      <c r="C26" s="5" t="s">
        <v>15</v>
      </c>
    </row>
    <row r="27" spans="1:4" s="5" customFormat="1" x14ac:dyDescent="0.35">
      <c r="A27" s="5" t="s">
        <v>16</v>
      </c>
      <c r="B27" s="5">
        <v>1</v>
      </c>
      <c r="C27" s="5" t="s">
        <v>232</v>
      </c>
    </row>
    <row r="28" spans="1:4" s="5" customFormat="1" x14ac:dyDescent="0.35">
      <c r="A28" s="5" t="s">
        <v>17</v>
      </c>
      <c r="B28" s="5">
        <v>1</v>
      </c>
      <c r="C28" s="5" t="s">
        <v>46</v>
      </c>
      <c r="D28" s="5" t="s">
        <v>239</v>
      </c>
    </row>
    <row r="29" spans="1:4" s="5" customFormat="1" x14ac:dyDescent="0.35">
      <c r="A29" s="5" t="s">
        <v>18</v>
      </c>
      <c r="B29" s="5">
        <v>1</v>
      </c>
      <c r="C29" s="5" t="s">
        <v>46</v>
      </c>
      <c r="D29" s="5" t="s">
        <v>237</v>
      </c>
    </row>
    <row r="30" spans="1:4" s="5" customFormat="1" x14ac:dyDescent="0.35">
      <c r="A30" s="5" t="s">
        <v>19</v>
      </c>
      <c r="B30" s="5">
        <v>1</v>
      </c>
      <c r="C30" s="5" t="s">
        <v>238</v>
      </c>
    </row>
    <row r="31" spans="1:4" s="5" customFormat="1" x14ac:dyDescent="0.35">
      <c r="A31" s="5" t="s">
        <v>20</v>
      </c>
      <c r="B31" s="5">
        <v>1</v>
      </c>
      <c r="C31" s="5" t="s">
        <v>238</v>
      </c>
    </row>
    <row r="32" spans="1:4" s="5" customFormat="1" x14ac:dyDescent="0.35">
      <c r="A32" s="5" t="s">
        <v>21</v>
      </c>
      <c r="B32" s="5">
        <v>1</v>
      </c>
      <c r="C32" s="5" t="s">
        <v>237</v>
      </c>
    </row>
    <row r="33" spans="1:4" s="5" customFormat="1" x14ac:dyDescent="0.35">
      <c r="A33" s="5" t="s">
        <v>22</v>
      </c>
      <c r="B33" s="5">
        <v>1</v>
      </c>
      <c r="C33" s="5" t="s">
        <v>46</v>
      </c>
    </row>
    <row r="34" spans="1:4" s="5" customFormat="1" x14ac:dyDescent="0.35">
      <c r="A34" s="5" t="s">
        <v>23</v>
      </c>
      <c r="B34" s="5">
        <v>1</v>
      </c>
      <c r="C34" s="5" t="s">
        <v>237</v>
      </c>
    </row>
    <row r="35" spans="1:4" s="5" customFormat="1" x14ac:dyDescent="0.35">
      <c r="A35" s="5" t="s">
        <v>24</v>
      </c>
      <c r="B35" s="5">
        <v>1</v>
      </c>
      <c r="C35" s="5" t="s">
        <v>239</v>
      </c>
    </row>
    <row r="36" spans="1:4" s="5" customFormat="1" x14ac:dyDescent="0.35">
      <c r="A36" s="5" t="s">
        <v>25</v>
      </c>
      <c r="B36" s="5">
        <v>1</v>
      </c>
      <c r="C36" s="5" t="s">
        <v>237</v>
      </c>
      <c r="D36" s="5" t="s">
        <v>239</v>
      </c>
    </row>
    <row r="37" spans="1:4" s="5" customFormat="1" x14ac:dyDescent="0.35">
      <c r="A37" s="5" t="s">
        <v>26</v>
      </c>
      <c r="B37" s="5">
        <v>1</v>
      </c>
      <c r="C37" s="5" t="s">
        <v>232</v>
      </c>
    </row>
    <row r="38" spans="1:4" s="5" customFormat="1" x14ac:dyDescent="0.35">
      <c r="A38" s="5" t="s">
        <v>27</v>
      </c>
      <c r="B38" s="5">
        <v>1</v>
      </c>
    </row>
    <row r="39" spans="1:4" s="5" customFormat="1" x14ac:dyDescent="0.35">
      <c r="A39" s="5" t="s">
        <v>28</v>
      </c>
      <c r="B39" s="5">
        <v>1</v>
      </c>
      <c r="C39" s="5" t="s">
        <v>28</v>
      </c>
    </row>
    <row r="40" spans="1:4" s="5" customFormat="1" x14ac:dyDescent="0.35">
      <c r="A40" s="5" t="s">
        <v>29</v>
      </c>
      <c r="B40" s="5">
        <v>1</v>
      </c>
      <c r="C40" s="5" t="s">
        <v>232</v>
      </c>
    </row>
    <row r="41" spans="1:4" s="5" customFormat="1" x14ac:dyDescent="0.35">
      <c r="A41" s="5" t="s">
        <v>30</v>
      </c>
      <c r="B41" s="5">
        <v>1</v>
      </c>
      <c r="C41" s="5" t="s">
        <v>239</v>
      </c>
    </row>
    <row r="42" spans="1:4" s="5" customFormat="1" x14ac:dyDescent="0.35">
      <c r="A42" s="5" t="s">
        <v>31</v>
      </c>
      <c r="B42" s="5">
        <v>1</v>
      </c>
      <c r="C42" s="5" t="s">
        <v>237</v>
      </c>
    </row>
    <row r="43" spans="1:4" s="5" customFormat="1" x14ac:dyDescent="0.35">
      <c r="A43" s="5" t="s">
        <v>32</v>
      </c>
      <c r="B43" s="5">
        <v>1</v>
      </c>
      <c r="C43" s="5" t="s">
        <v>46</v>
      </c>
      <c r="D43" s="5" t="s">
        <v>240</v>
      </c>
    </row>
    <row r="44" spans="1:4" s="5" customFormat="1" x14ac:dyDescent="0.35">
      <c r="A44" s="5" t="s">
        <v>33</v>
      </c>
      <c r="B44" s="5">
        <v>1</v>
      </c>
      <c r="C44" s="5" t="s">
        <v>46</v>
      </c>
    </row>
    <row r="45" spans="1:4" s="5" customFormat="1" x14ac:dyDescent="0.35">
      <c r="A45" s="5" t="s">
        <v>34</v>
      </c>
      <c r="B45" s="5">
        <v>5</v>
      </c>
      <c r="C45" s="5" t="s">
        <v>232</v>
      </c>
    </row>
    <row r="46" spans="1:4" s="5" customFormat="1" x14ac:dyDescent="0.35">
      <c r="A46" s="5" t="s">
        <v>35</v>
      </c>
      <c r="B46" s="5">
        <v>1</v>
      </c>
      <c r="C46" s="5" t="s">
        <v>237</v>
      </c>
    </row>
    <row r="47" spans="1:4" s="5" customFormat="1" x14ac:dyDescent="0.35">
      <c r="A47" s="5" t="s">
        <v>36</v>
      </c>
      <c r="B47" s="5">
        <v>1</v>
      </c>
      <c r="C47" s="5" t="s">
        <v>237</v>
      </c>
    </row>
    <row r="48" spans="1:4" s="5" customFormat="1" x14ac:dyDescent="0.35">
      <c r="A48" s="5" t="s">
        <v>37</v>
      </c>
      <c r="B48" s="5">
        <v>1</v>
      </c>
    </row>
    <row r="49" spans="1:4" s="5" customFormat="1" x14ac:dyDescent="0.35">
      <c r="A49" s="5" t="s">
        <v>38</v>
      </c>
      <c r="B49" s="5">
        <v>1</v>
      </c>
      <c r="C49" s="5" t="s">
        <v>232</v>
      </c>
    </row>
    <row r="50" spans="1:4" s="5" customFormat="1" x14ac:dyDescent="0.35">
      <c r="A50" s="5" t="s">
        <v>39</v>
      </c>
      <c r="B50" s="5">
        <v>3</v>
      </c>
      <c r="C50" s="5" t="s">
        <v>239</v>
      </c>
    </row>
    <row r="51" spans="1:4" s="5" customFormat="1" x14ac:dyDescent="0.35">
      <c r="A51" s="5" t="s">
        <v>40</v>
      </c>
      <c r="B51" s="5">
        <v>1</v>
      </c>
      <c r="C51" s="5" t="s">
        <v>232</v>
      </c>
    </row>
    <row r="52" spans="1:4" s="5" customFormat="1" x14ac:dyDescent="0.35">
      <c r="A52" s="5" t="s">
        <v>41</v>
      </c>
      <c r="B52" s="5">
        <v>1</v>
      </c>
      <c r="C52" s="5" t="s">
        <v>241</v>
      </c>
    </row>
    <row r="53" spans="1:4" s="5" customFormat="1" x14ac:dyDescent="0.35">
      <c r="A53" s="5" t="s">
        <v>42</v>
      </c>
      <c r="B53" s="5">
        <v>8</v>
      </c>
      <c r="C53" s="5" t="s">
        <v>237</v>
      </c>
    </row>
    <row r="54" spans="1:4" s="5" customFormat="1" x14ac:dyDescent="0.35">
      <c r="A54" s="5" t="s">
        <v>43</v>
      </c>
      <c r="B54" s="5">
        <v>1</v>
      </c>
      <c r="C54" s="5" t="s">
        <v>46</v>
      </c>
      <c r="D54" s="5" t="s">
        <v>237</v>
      </c>
    </row>
    <row r="55" spans="1:4" s="5" customFormat="1" x14ac:dyDescent="0.35">
      <c r="A55" s="5" t="s">
        <v>44</v>
      </c>
      <c r="B55" s="5">
        <v>1</v>
      </c>
      <c r="C55" s="5" t="s">
        <v>232</v>
      </c>
    </row>
    <row r="56" spans="1:4" s="5" customFormat="1" x14ac:dyDescent="0.35">
      <c r="C56" s="5" t="s">
        <v>232</v>
      </c>
    </row>
    <row r="57" spans="1:4" s="5" customFormat="1" x14ac:dyDescent="0.35">
      <c r="C57" s="5" t="s">
        <v>232</v>
      </c>
    </row>
    <row r="58" spans="1:4" s="5" customFormat="1" x14ac:dyDescent="0.35">
      <c r="C58" s="5" t="s">
        <v>232</v>
      </c>
    </row>
    <row r="59" spans="1:4" s="5" customFormat="1" x14ac:dyDescent="0.35">
      <c r="C59" s="5" t="s">
        <v>232</v>
      </c>
    </row>
    <row r="60" spans="1:4" s="5" customFormat="1" x14ac:dyDescent="0.35">
      <c r="C60" s="5" t="s">
        <v>237</v>
      </c>
    </row>
    <row r="61" spans="1:4" s="5" customFormat="1" x14ac:dyDescent="0.35">
      <c r="C61" s="5" t="s">
        <v>237</v>
      </c>
    </row>
    <row r="62" spans="1:4" s="5" customFormat="1" x14ac:dyDescent="0.35">
      <c r="C62" s="5" t="s">
        <v>237</v>
      </c>
    </row>
    <row r="63" spans="1:4" s="5" customFormat="1" x14ac:dyDescent="0.35">
      <c r="C63" s="5" t="s">
        <v>237</v>
      </c>
    </row>
    <row r="64" spans="1:4" s="5" customFormat="1" x14ac:dyDescent="0.35">
      <c r="C64" s="5" t="s">
        <v>237</v>
      </c>
    </row>
    <row r="65" spans="3:3" s="5" customFormat="1" x14ac:dyDescent="0.35">
      <c r="C65" s="5" t="s">
        <v>237</v>
      </c>
    </row>
    <row r="66" spans="3:3" s="5" customFormat="1" x14ac:dyDescent="0.35">
      <c r="C66" s="5" t="s">
        <v>237</v>
      </c>
    </row>
    <row r="67" spans="3:3" s="5" customFormat="1" x14ac:dyDescent="0.35">
      <c r="C67" s="5" t="s">
        <v>239</v>
      </c>
    </row>
    <row r="68" spans="3:3" s="5" customFormat="1" x14ac:dyDescent="0.35">
      <c r="C68" s="5" t="s">
        <v>239</v>
      </c>
    </row>
    <row r="69" spans="3:3" s="5" customFormat="1" x14ac:dyDescent="0.35"/>
    <row r="70" spans="3:3" s="5" customFormat="1" x14ac:dyDescent="0.35"/>
    <row r="71" spans="3:3" s="5" customFormat="1" x14ac:dyDescent="0.35"/>
    <row r="72" spans="3:3" s="5" customFormat="1" x14ac:dyDescent="0.35"/>
    <row r="73" spans="3:3" s="5" customFormat="1" x14ac:dyDescent="0.35"/>
    <row r="74" spans="3:3" s="5" customFormat="1" x14ac:dyDescent="0.35"/>
    <row r="75" spans="3:3" s="5" customFormat="1" x14ac:dyDescent="0.35"/>
    <row r="76" spans="3:3" s="5" customFormat="1" x14ac:dyDescent="0.35"/>
    <row r="77" spans="3:3" s="5" customFormat="1" x14ac:dyDescent="0.35"/>
    <row r="78" spans="3:3" s="5" customFormat="1" x14ac:dyDescent="0.35"/>
    <row r="79" spans="3:3" s="5" customFormat="1" x14ac:dyDescent="0.35"/>
    <row r="80" spans="3:3" s="5" customFormat="1" x14ac:dyDescent="0.35"/>
    <row r="81" s="5" customFormat="1" x14ac:dyDescent="0.35"/>
    <row r="82" s="5" customFormat="1" x14ac:dyDescent="0.35"/>
    <row r="83" s="5" customFormat="1" x14ac:dyDescent="0.35"/>
    <row r="84" s="5" customFormat="1" x14ac:dyDescent="0.35"/>
    <row r="85" s="5" customFormat="1" x14ac:dyDescent="0.35"/>
    <row r="86" s="5" customFormat="1" x14ac:dyDescent="0.35"/>
    <row r="87" s="5" customFormat="1" x14ac:dyDescent="0.35"/>
    <row r="88" s="5" customFormat="1" x14ac:dyDescent="0.35"/>
    <row r="89" s="5" customFormat="1" x14ac:dyDescent="0.35"/>
    <row r="90" s="5" customFormat="1" x14ac:dyDescent="0.35"/>
    <row r="91" s="5" customFormat="1" x14ac:dyDescent="0.35"/>
    <row r="92" s="5" customFormat="1" x14ac:dyDescent="0.35"/>
    <row r="93" s="5" customFormat="1" x14ac:dyDescent="0.35"/>
    <row r="94" s="5" customFormat="1" x14ac:dyDescent="0.35"/>
    <row r="95" s="5" customFormat="1" x14ac:dyDescent="0.35"/>
    <row r="96" s="5" customFormat="1" x14ac:dyDescent="0.35"/>
    <row r="97" s="5" customFormat="1" x14ac:dyDescent="0.35"/>
    <row r="98" s="5" customFormat="1" x14ac:dyDescent="0.35"/>
    <row r="99" s="5" customFormat="1" x14ac:dyDescent="0.35"/>
    <row r="100" s="5" customFormat="1" x14ac:dyDescent="0.35"/>
    <row r="101" s="5" customFormat="1" x14ac:dyDescent="0.35"/>
    <row r="102" s="5" customFormat="1" x14ac:dyDescent="0.35"/>
    <row r="103" s="5" customFormat="1" x14ac:dyDescent="0.35"/>
    <row r="104" s="5" customFormat="1" x14ac:dyDescent="0.35"/>
    <row r="105" s="5" customFormat="1" x14ac:dyDescent="0.35"/>
    <row r="106" s="5" customFormat="1" x14ac:dyDescent="0.35"/>
    <row r="107" s="5" customFormat="1" x14ac:dyDescent="0.35"/>
    <row r="108" s="5" customFormat="1" x14ac:dyDescent="0.35"/>
    <row r="109" s="5" customFormat="1" x14ac:dyDescent="0.35"/>
    <row r="110" s="5" customFormat="1" x14ac:dyDescent="0.35"/>
    <row r="111" s="5" customFormat="1" x14ac:dyDescent="0.35"/>
    <row r="112" s="5" customFormat="1" x14ac:dyDescent="0.35"/>
    <row r="113" s="5" customFormat="1" x14ac:dyDescent="0.35"/>
    <row r="114" s="5" customFormat="1" x14ac:dyDescent="0.35"/>
    <row r="115" s="5" customFormat="1" x14ac:dyDescent="0.35"/>
    <row r="116" s="5" customFormat="1" x14ac:dyDescent="0.35"/>
    <row r="117" s="5" customFormat="1" x14ac:dyDescent="0.35"/>
    <row r="118" s="5" customFormat="1" x14ac:dyDescent="0.35"/>
    <row r="119" s="5" customFormat="1" x14ac:dyDescent="0.35"/>
    <row r="120" s="5" customFormat="1" x14ac:dyDescent="0.35"/>
    <row r="121" s="5" customFormat="1" x14ac:dyDescent="0.35"/>
    <row r="122" s="5" customFormat="1" x14ac:dyDescent="0.35"/>
    <row r="123" s="5" customFormat="1" x14ac:dyDescent="0.35"/>
    <row r="124" s="5" customFormat="1" x14ac:dyDescent="0.35"/>
    <row r="125" s="5" customFormat="1" x14ac:dyDescent="0.35"/>
    <row r="126" s="5" customFormat="1" x14ac:dyDescent="0.35"/>
    <row r="127" s="5" customFormat="1" x14ac:dyDescent="0.35"/>
    <row r="128" s="5" customFormat="1" x14ac:dyDescent="0.35"/>
    <row r="129" spans="1:2" s="5" customFormat="1" x14ac:dyDescent="0.35"/>
    <row r="130" spans="1:2" x14ac:dyDescent="0.35">
      <c r="A130" s="5"/>
      <c r="B130" s="5"/>
    </row>
    <row r="131" spans="1:2" x14ac:dyDescent="0.35">
      <c r="A131" s="5"/>
      <c r="B131" s="5"/>
    </row>
    <row r="132" spans="1:2" x14ac:dyDescent="0.35">
      <c r="A132" s="5"/>
      <c r="B132" s="5"/>
    </row>
    <row r="133" spans="1:2" x14ac:dyDescent="0.35">
      <c r="B133" s="4"/>
    </row>
    <row r="134" spans="1:2" x14ac:dyDescent="0.35">
      <c r="B134" s="4"/>
    </row>
    <row r="135" spans="1:2" x14ac:dyDescent="0.35">
      <c r="B135" s="4"/>
    </row>
    <row r="136" spans="1:2" x14ac:dyDescent="0.35">
      <c r="B136" s="4"/>
    </row>
    <row r="137" spans="1:2" x14ac:dyDescent="0.35">
      <c r="B137" s="4"/>
    </row>
    <row r="138" spans="1:2" x14ac:dyDescent="0.35">
      <c r="B138" s="4"/>
    </row>
    <row r="139" spans="1:2" x14ac:dyDescent="0.35">
      <c r="B139" s="4"/>
    </row>
    <row r="140" spans="1:2" x14ac:dyDescent="0.35">
      <c r="B140" s="4"/>
    </row>
    <row r="141" spans="1:2" x14ac:dyDescent="0.35">
      <c r="B141" s="4"/>
    </row>
    <row r="142" spans="1:2" x14ac:dyDescent="0.35">
      <c r="B142" s="4"/>
    </row>
    <row r="143" spans="1:2" x14ac:dyDescent="0.35">
      <c r="B143" s="4"/>
    </row>
    <row r="144" spans="1:2" x14ac:dyDescent="0.35">
      <c r="B144" s="4"/>
    </row>
    <row r="145" spans="2:2" x14ac:dyDescent="0.35">
      <c r="B145" s="4"/>
    </row>
    <row r="146" spans="2:2" x14ac:dyDescent="0.35">
      <c r="B146" s="4"/>
    </row>
    <row r="147" spans="2:2" x14ac:dyDescent="0.35">
      <c r="B147" s="4"/>
    </row>
    <row r="148" spans="2:2" x14ac:dyDescent="0.35">
      <c r="B148" s="4"/>
    </row>
    <row r="149" spans="2:2" x14ac:dyDescent="0.35">
      <c r="B149" s="4"/>
    </row>
    <row r="150" spans="2:2" x14ac:dyDescent="0.35">
      <c r="B150" s="4"/>
    </row>
    <row r="151" spans="2:2" x14ac:dyDescent="0.35">
      <c r="B151" s="4"/>
    </row>
    <row r="152" spans="2:2" x14ac:dyDescent="0.35">
      <c r="B152" s="4"/>
    </row>
    <row r="153" spans="2:2" x14ac:dyDescent="0.35">
      <c r="B153" s="4"/>
    </row>
    <row r="154" spans="2:2" x14ac:dyDescent="0.35">
      <c r="B154" s="4"/>
    </row>
    <row r="155" spans="2:2" x14ac:dyDescent="0.35">
      <c r="B155" s="4"/>
    </row>
    <row r="156" spans="2:2" x14ac:dyDescent="0.35">
      <c r="B156" s="4"/>
    </row>
    <row r="157" spans="2:2" x14ac:dyDescent="0.35">
      <c r="B157" s="4"/>
    </row>
    <row r="158" spans="2:2" x14ac:dyDescent="0.35">
      <c r="B158" s="4"/>
    </row>
    <row r="159" spans="2:2" x14ac:dyDescent="0.35">
      <c r="B159" s="4"/>
    </row>
    <row r="160" spans="2:2" x14ac:dyDescent="0.35">
      <c r="B160" s="4"/>
    </row>
    <row r="161" spans="2:2" x14ac:dyDescent="0.35">
      <c r="B161" s="4"/>
    </row>
    <row r="162" spans="2:2" x14ac:dyDescent="0.35">
      <c r="B162" s="4"/>
    </row>
    <row r="163" spans="2:2" x14ac:dyDescent="0.35">
      <c r="B163" s="4"/>
    </row>
    <row r="164" spans="2:2" x14ac:dyDescent="0.35">
      <c r="B164" s="4"/>
    </row>
    <row r="165" spans="2:2" x14ac:dyDescent="0.35">
      <c r="B165" s="4"/>
    </row>
    <row r="166" spans="2:2" x14ac:dyDescent="0.35">
      <c r="B166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B10" workbookViewId="0">
      <selection activeCell="C1" sqref="C1:C1048576"/>
    </sheetView>
  </sheetViews>
  <sheetFormatPr defaultRowHeight="14.5" x14ac:dyDescent="0.35"/>
  <cols>
    <col min="1" max="1" width="63.36328125" customWidth="1"/>
    <col min="2" max="2" width="9" bestFit="1" customWidth="1"/>
  </cols>
  <sheetData>
    <row r="1" spans="1:4" ht="15.5" x14ac:dyDescent="0.35">
      <c r="A1" s="2" t="s">
        <v>45</v>
      </c>
    </row>
    <row r="2" spans="1:4" x14ac:dyDescent="0.35">
      <c r="A2" s="8" t="s">
        <v>250</v>
      </c>
    </row>
    <row r="4" spans="1:4" x14ac:dyDescent="0.35">
      <c r="A4" t="s">
        <v>46</v>
      </c>
      <c r="B4">
        <f>B13+B18</f>
        <v>2</v>
      </c>
    </row>
    <row r="5" spans="1:4" x14ac:dyDescent="0.35">
      <c r="A5" t="s">
        <v>246</v>
      </c>
      <c r="B5">
        <f>B14</f>
        <v>1</v>
      </c>
    </row>
    <row r="6" spans="1:4" x14ac:dyDescent="0.35">
      <c r="A6" t="s">
        <v>49</v>
      </c>
      <c r="B6">
        <f>B16</f>
        <v>1</v>
      </c>
    </row>
    <row r="7" spans="1:4" x14ac:dyDescent="0.35">
      <c r="A7" t="s">
        <v>248</v>
      </c>
      <c r="B7">
        <f>B23</f>
        <v>1</v>
      </c>
    </row>
    <row r="8" spans="1:4" x14ac:dyDescent="0.35">
      <c r="A8" t="s">
        <v>249</v>
      </c>
      <c r="B8">
        <f>B18</f>
        <v>1</v>
      </c>
    </row>
    <row r="9" spans="1:4" x14ac:dyDescent="0.35">
      <c r="A9" t="s">
        <v>57</v>
      </c>
      <c r="B9">
        <f>SUM(B15+B17+B19+B19+B20+B21+B22+B24+B25+B26+B27+B28+B29)</f>
        <v>32</v>
      </c>
    </row>
    <row r="13" spans="1:4" x14ac:dyDescent="0.35">
      <c r="A13" t="s">
        <v>46</v>
      </c>
      <c r="B13">
        <v>1</v>
      </c>
      <c r="D13" t="s">
        <v>46</v>
      </c>
    </row>
    <row r="14" spans="1:4" x14ac:dyDescent="0.35">
      <c r="A14" t="s">
        <v>47</v>
      </c>
      <c r="B14">
        <v>1</v>
      </c>
      <c r="D14" t="s">
        <v>246</v>
      </c>
    </row>
    <row r="15" spans="1:4" x14ac:dyDescent="0.35">
      <c r="A15" t="s">
        <v>48</v>
      </c>
      <c r="B15">
        <v>1</v>
      </c>
      <c r="D15" t="s">
        <v>247</v>
      </c>
    </row>
    <row r="16" spans="1:4" x14ac:dyDescent="0.35">
      <c r="A16" t="s">
        <v>49</v>
      </c>
      <c r="B16">
        <v>1</v>
      </c>
      <c r="D16" t="s">
        <v>49</v>
      </c>
    </row>
    <row r="17" spans="1:5" x14ac:dyDescent="0.35">
      <c r="A17" t="s">
        <v>50</v>
      </c>
      <c r="B17">
        <v>1</v>
      </c>
      <c r="D17" t="s">
        <v>247</v>
      </c>
    </row>
    <row r="18" spans="1:5" x14ac:dyDescent="0.35">
      <c r="A18" t="s">
        <v>51</v>
      </c>
      <c r="B18">
        <v>1</v>
      </c>
      <c r="D18" t="s">
        <v>46</v>
      </c>
      <c r="E18" t="s">
        <v>237</v>
      </c>
    </row>
    <row r="19" spans="1:5" x14ac:dyDescent="0.35">
      <c r="A19" t="s">
        <v>52</v>
      </c>
      <c r="B19">
        <v>1</v>
      </c>
      <c r="D19" t="s">
        <v>247</v>
      </c>
    </row>
    <row r="20" spans="1:5" x14ac:dyDescent="0.35">
      <c r="A20" t="s">
        <v>53</v>
      </c>
      <c r="B20">
        <v>2</v>
      </c>
      <c r="D20" t="s">
        <v>247</v>
      </c>
    </row>
    <row r="21" spans="1:5" x14ac:dyDescent="0.35">
      <c r="A21" t="s">
        <v>54</v>
      </c>
      <c r="B21">
        <v>1</v>
      </c>
      <c r="D21" t="s">
        <v>247</v>
      </c>
    </row>
    <row r="22" spans="1:5" x14ac:dyDescent="0.35">
      <c r="A22" t="s">
        <v>55</v>
      </c>
      <c r="B22">
        <v>1</v>
      </c>
      <c r="D22" t="s">
        <v>247</v>
      </c>
    </row>
    <row r="23" spans="1:5" x14ac:dyDescent="0.35">
      <c r="A23" t="s">
        <v>56</v>
      </c>
      <c r="B23">
        <v>1</v>
      </c>
      <c r="D23" t="s">
        <v>248</v>
      </c>
    </row>
    <row r="24" spans="1:5" x14ac:dyDescent="0.35">
      <c r="A24" t="s">
        <v>57</v>
      </c>
      <c r="B24">
        <v>6</v>
      </c>
      <c r="D24" t="s">
        <v>247</v>
      </c>
    </row>
    <row r="25" spans="1:5" x14ac:dyDescent="0.35">
      <c r="A25" t="s">
        <v>58</v>
      </c>
      <c r="B25">
        <v>1</v>
      </c>
      <c r="D25" t="s">
        <v>247</v>
      </c>
    </row>
    <row r="26" spans="1:5" x14ac:dyDescent="0.35">
      <c r="A26" t="s">
        <v>59</v>
      </c>
      <c r="B26">
        <v>1</v>
      </c>
      <c r="D26" t="s">
        <v>247</v>
      </c>
    </row>
    <row r="27" spans="1:5" x14ac:dyDescent="0.35">
      <c r="A27" t="s">
        <v>60</v>
      </c>
      <c r="B27">
        <v>1</v>
      </c>
      <c r="D27" t="s">
        <v>247</v>
      </c>
    </row>
    <row r="28" spans="1:5" x14ac:dyDescent="0.35">
      <c r="A28" t="s">
        <v>61</v>
      </c>
      <c r="B28">
        <v>5</v>
      </c>
      <c r="D28" t="s">
        <v>247</v>
      </c>
    </row>
    <row r="29" spans="1:5" x14ac:dyDescent="0.35">
      <c r="A29" t="s">
        <v>62</v>
      </c>
      <c r="B29">
        <v>10</v>
      </c>
      <c r="D29" t="s">
        <v>247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8" sqref="A8"/>
    </sheetView>
  </sheetViews>
  <sheetFormatPr defaultRowHeight="14.5" x14ac:dyDescent="0.35"/>
  <cols>
    <col min="1" max="1" width="80.81640625" customWidth="1"/>
  </cols>
  <sheetData>
    <row r="1" spans="1:4" ht="15.5" x14ac:dyDescent="0.35">
      <c r="A1" s="2" t="s">
        <v>63</v>
      </c>
    </row>
    <row r="2" spans="1:4" x14ac:dyDescent="0.35">
      <c r="A2" s="10" t="s">
        <v>243</v>
      </c>
      <c r="B2">
        <v>33</v>
      </c>
    </row>
    <row r="4" spans="1:4" x14ac:dyDescent="0.35">
      <c r="A4" t="s">
        <v>255</v>
      </c>
      <c r="B4">
        <f>COUNTIF(D16:D36,"depending on indicators")</f>
        <v>7</v>
      </c>
    </row>
    <row r="5" spans="1:4" x14ac:dyDescent="0.35">
      <c r="A5" t="s">
        <v>258</v>
      </c>
      <c r="B5">
        <f>C20+C30+C31+C32+C34+C35</f>
        <v>18</v>
      </c>
    </row>
    <row r="6" spans="1:4" x14ac:dyDescent="0.35">
      <c r="A6" t="s">
        <v>256</v>
      </c>
      <c r="B6">
        <f>COUNTIF(D16:D36,"every 6 months")</f>
        <v>4</v>
      </c>
    </row>
    <row r="7" spans="1:4" x14ac:dyDescent="0.35">
      <c r="A7" t="s">
        <v>257</v>
      </c>
      <c r="B7">
        <f>COUNTIF(D16:D36,"continuous")</f>
        <v>3</v>
      </c>
    </row>
    <row r="15" spans="1:4" x14ac:dyDescent="0.35">
      <c r="A15" s="10" t="s">
        <v>244</v>
      </c>
    </row>
    <row r="16" spans="1:4" ht="43" customHeight="1" x14ac:dyDescent="0.35">
      <c r="A16" s="3" t="s">
        <v>64</v>
      </c>
      <c r="C16">
        <v>1</v>
      </c>
      <c r="D16" t="s">
        <v>251</v>
      </c>
    </row>
    <row r="17" spans="1:4" x14ac:dyDescent="0.35">
      <c r="A17" t="s">
        <v>65</v>
      </c>
      <c r="C17">
        <v>1</v>
      </c>
      <c r="D17" t="s">
        <v>251</v>
      </c>
    </row>
    <row r="18" spans="1:4" x14ac:dyDescent="0.35">
      <c r="A18" t="s">
        <v>66</v>
      </c>
      <c r="C18">
        <v>1</v>
      </c>
      <c r="D18" t="s">
        <v>252</v>
      </c>
    </row>
    <row r="19" spans="1:4" x14ac:dyDescent="0.35">
      <c r="A19" t="s">
        <v>67</v>
      </c>
      <c r="C19">
        <v>1</v>
      </c>
      <c r="D19" t="s">
        <v>251</v>
      </c>
    </row>
    <row r="20" spans="1:4" x14ac:dyDescent="0.35">
      <c r="A20" t="s">
        <v>68</v>
      </c>
      <c r="C20">
        <v>1</v>
      </c>
      <c r="D20" t="s">
        <v>253</v>
      </c>
    </row>
    <row r="21" spans="1:4" x14ac:dyDescent="0.35">
      <c r="A21" t="s">
        <v>69</v>
      </c>
      <c r="C21">
        <v>1</v>
      </c>
      <c r="D21" t="s">
        <v>251</v>
      </c>
    </row>
    <row r="22" spans="1:4" x14ac:dyDescent="0.35">
      <c r="A22" t="s">
        <v>70</v>
      </c>
      <c r="C22">
        <v>1</v>
      </c>
      <c r="D22" t="s">
        <v>254</v>
      </c>
    </row>
    <row r="23" spans="1:4" x14ac:dyDescent="0.35">
      <c r="A23" t="s">
        <v>71</v>
      </c>
      <c r="C23">
        <v>1</v>
      </c>
      <c r="D23" t="s">
        <v>251</v>
      </c>
    </row>
    <row r="24" spans="1:4" x14ac:dyDescent="0.35">
      <c r="A24" t="s">
        <v>72</v>
      </c>
      <c r="C24">
        <v>1</v>
      </c>
      <c r="D24" t="s">
        <v>254</v>
      </c>
    </row>
    <row r="25" spans="1:4" x14ac:dyDescent="0.35">
      <c r="A25" t="s">
        <v>73</v>
      </c>
      <c r="C25">
        <v>1</v>
      </c>
      <c r="D25" t="s">
        <v>251</v>
      </c>
    </row>
    <row r="26" spans="1:4" x14ac:dyDescent="0.35">
      <c r="A26" t="s">
        <v>74</v>
      </c>
      <c r="C26">
        <v>1</v>
      </c>
    </row>
    <row r="27" spans="1:4" x14ac:dyDescent="0.35">
      <c r="A27" t="s">
        <v>75</v>
      </c>
      <c r="C27">
        <v>1</v>
      </c>
      <c r="D27" t="s">
        <v>252</v>
      </c>
    </row>
    <row r="28" spans="1:4" x14ac:dyDescent="0.35">
      <c r="A28" t="s">
        <v>76</v>
      </c>
      <c r="C28">
        <v>1</v>
      </c>
      <c r="D28" t="s">
        <v>251</v>
      </c>
    </row>
    <row r="29" spans="1:4" x14ac:dyDescent="0.35">
      <c r="A29" t="s">
        <v>77</v>
      </c>
      <c r="C29">
        <v>1</v>
      </c>
      <c r="D29" t="s">
        <v>252</v>
      </c>
    </row>
    <row r="30" spans="1:4" x14ac:dyDescent="0.35">
      <c r="A30" t="s">
        <v>78</v>
      </c>
      <c r="C30">
        <v>1</v>
      </c>
      <c r="D30" t="s">
        <v>253</v>
      </c>
    </row>
    <row r="31" spans="1:4" x14ac:dyDescent="0.35">
      <c r="A31" t="s">
        <v>79</v>
      </c>
      <c r="C31">
        <v>2</v>
      </c>
      <c r="D31" t="s">
        <v>253</v>
      </c>
    </row>
    <row r="32" spans="1:4" x14ac:dyDescent="0.35">
      <c r="A32" t="s">
        <v>80</v>
      </c>
      <c r="C32">
        <v>4</v>
      </c>
      <c r="D32" t="s">
        <v>253</v>
      </c>
    </row>
    <row r="33" spans="1:4" x14ac:dyDescent="0.35">
      <c r="A33" t="s">
        <v>81</v>
      </c>
      <c r="C33">
        <v>1</v>
      </c>
      <c r="D33" t="s">
        <v>252</v>
      </c>
    </row>
    <row r="34" spans="1:4" x14ac:dyDescent="0.35">
      <c r="A34" t="s">
        <v>79</v>
      </c>
      <c r="C34">
        <v>6</v>
      </c>
      <c r="D34" t="s">
        <v>253</v>
      </c>
    </row>
    <row r="35" spans="1:4" x14ac:dyDescent="0.35">
      <c r="A35" t="s">
        <v>80</v>
      </c>
      <c r="C35">
        <v>4</v>
      </c>
      <c r="D35" t="s">
        <v>253</v>
      </c>
    </row>
    <row r="36" spans="1:4" x14ac:dyDescent="0.35">
      <c r="A36" t="s">
        <v>82</v>
      </c>
      <c r="C36">
        <v>1</v>
      </c>
      <c r="D36" t="s">
        <v>254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P19" sqref="P19"/>
    </sheetView>
  </sheetViews>
  <sheetFormatPr defaultRowHeight="14.5" x14ac:dyDescent="0.35"/>
  <cols>
    <col min="1" max="1" width="39.36328125" customWidth="1"/>
    <col min="2" max="2" width="12.08984375" customWidth="1"/>
  </cols>
  <sheetData>
    <row r="1" spans="1:3" ht="15.5" x14ac:dyDescent="0.35">
      <c r="A1" s="2" t="s">
        <v>83</v>
      </c>
    </row>
    <row r="2" spans="1:3" x14ac:dyDescent="0.35">
      <c r="A2" s="8" t="s">
        <v>231</v>
      </c>
      <c r="B2" s="8">
        <v>36</v>
      </c>
    </row>
    <row r="5" spans="1:3" x14ac:dyDescent="0.35">
      <c r="A5" t="s">
        <v>84</v>
      </c>
      <c r="B5">
        <v>15</v>
      </c>
      <c r="C5" t="s">
        <v>85</v>
      </c>
    </row>
    <row r="6" spans="1:3" x14ac:dyDescent="0.35">
      <c r="A6" t="s">
        <v>86</v>
      </c>
      <c r="B6">
        <v>30</v>
      </c>
      <c r="C6" t="s">
        <v>87</v>
      </c>
    </row>
    <row r="7" spans="1:3" x14ac:dyDescent="0.35">
      <c r="A7" t="s">
        <v>259</v>
      </c>
      <c r="B7">
        <v>24</v>
      </c>
      <c r="C7" t="s">
        <v>89</v>
      </c>
    </row>
    <row r="8" spans="1:3" x14ac:dyDescent="0.35">
      <c r="A8" t="s">
        <v>90</v>
      </c>
      <c r="B8">
        <v>36</v>
      </c>
      <c r="C8" t="s">
        <v>91</v>
      </c>
    </row>
    <row r="9" spans="1:3" x14ac:dyDescent="0.35">
      <c r="A9" t="s">
        <v>92</v>
      </c>
      <c r="B9">
        <v>22</v>
      </c>
      <c r="C9" t="s">
        <v>93</v>
      </c>
    </row>
    <row r="22" spans="1:2" ht="77.5" x14ac:dyDescent="0.35">
      <c r="A22" s="7" t="s">
        <v>94</v>
      </c>
    </row>
    <row r="23" spans="1:2" x14ac:dyDescent="0.35">
      <c r="A23" s="8" t="s">
        <v>231</v>
      </c>
      <c r="B23" s="8">
        <v>32</v>
      </c>
    </row>
    <row r="24" spans="1:2" x14ac:dyDescent="0.35">
      <c r="A24" s="8"/>
      <c r="B24" s="8"/>
    </row>
    <row r="25" spans="1:2" x14ac:dyDescent="0.35">
      <c r="A25" t="s">
        <v>260</v>
      </c>
      <c r="B25">
        <v>8</v>
      </c>
    </row>
    <row r="26" spans="1:2" x14ac:dyDescent="0.35">
      <c r="A26" t="s">
        <v>261</v>
      </c>
      <c r="B26">
        <v>1</v>
      </c>
    </row>
    <row r="27" spans="1:2" x14ac:dyDescent="0.35">
      <c r="A27" t="s">
        <v>97</v>
      </c>
      <c r="B27">
        <v>1</v>
      </c>
    </row>
    <row r="28" spans="1:2" x14ac:dyDescent="0.35">
      <c r="A28" t="s">
        <v>270</v>
      </c>
      <c r="B28">
        <v>1</v>
      </c>
    </row>
    <row r="29" spans="1:2" x14ac:dyDescent="0.35">
      <c r="A29" t="s">
        <v>262</v>
      </c>
      <c r="B29">
        <v>1</v>
      </c>
    </row>
    <row r="30" spans="1:2" x14ac:dyDescent="0.35">
      <c r="A30" t="s">
        <v>263</v>
      </c>
      <c r="B30">
        <v>4</v>
      </c>
    </row>
    <row r="31" spans="1:2" x14ac:dyDescent="0.35">
      <c r="A31" t="s">
        <v>264</v>
      </c>
      <c r="B31">
        <v>1</v>
      </c>
    </row>
    <row r="32" spans="1:2" x14ac:dyDescent="0.35">
      <c r="A32" t="s">
        <v>102</v>
      </c>
      <c r="B32">
        <v>1</v>
      </c>
    </row>
    <row r="33" spans="1:2" x14ac:dyDescent="0.35">
      <c r="A33" t="s">
        <v>103</v>
      </c>
      <c r="B33">
        <v>1</v>
      </c>
    </row>
    <row r="34" spans="1:2" x14ac:dyDescent="0.35">
      <c r="A34" t="s">
        <v>265</v>
      </c>
      <c r="B34">
        <v>1</v>
      </c>
    </row>
    <row r="35" spans="1:2" x14ac:dyDescent="0.35">
      <c r="A35" t="s">
        <v>105</v>
      </c>
      <c r="B35">
        <v>1</v>
      </c>
    </row>
    <row r="36" spans="1:2" x14ac:dyDescent="0.35">
      <c r="A36" t="s">
        <v>266</v>
      </c>
      <c r="B36">
        <v>1</v>
      </c>
    </row>
    <row r="37" spans="1:2" x14ac:dyDescent="0.35">
      <c r="A37" t="s">
        <v>108</v>
      </c>
      <c r="B37">
        <v>1</v>
      </c>
    </row>
    <row r="38" spans="1:2" x14ac:dyDescent="0.35">
      <c r="A38" t="s">
        <v>109</v>
      </c>
      <c r="B38">
        <v>1</v>
      </c>
    </row>
    <row r="39" spans="1:2" x14ac:dyDescent="0.35">
      <c r="A39" t="s">
        <v>267</v>
      </c>
      <c r="B39">
        <v>1</v>
      </c>
    </row>
    <row r="40" spans="1:2" x14ac:dyDescent="0.35">
      <c r="A40" t="s">
        <v>111</v>
      </c>
      <c r="B40">
        <v>1</v>
      </c>
    </row>
    <row r="41" spans="1:2" x14ac:dyDescent="0.35">
      <c r="A41" t="s">
        <v>268</v>
      </c>
      <c r="B41">
        <v>6</v>
      </c>
    </row>
    <row r="42" spans="1:2" x14ac:dyDescent="0.35">
      <c r="A42" t="s">
        <v>269</v>
      </c>
      <c r="B42">
        <v>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C1" workbookViewId="0">
      <selection activeCell="H2" sqref="H2"/>
    </sheetView>
  </sheetViews>
  <sheetFormatPr defaultRowHeight="14.5" x14ac:dyDescent="0.35"/>
  <cols>
    <col min="1" max="1" width="59.453125" customWidth="1"/>
  </cols>
  <sheetData>
    <row r="1" spans="1:3" ht="15.5" x14ac:dyDescent="0.35">
      <c r="A1" s="2" t="s">
        <v>114</v>
      </c>
    </row>
    <row r="2" spans="1:3" x14ac:dyDescent="0.35">
      <c r="A2" s="8" t="s">
        <v>243</v>
      </c>
      <c r="B2" s="8">
        <v>38</v>
      </c>
    </row>
    <row r="5" spans="1:3" ht="29" x14ac:dyDescent="0.35">
      <c r="A5" s="3" t="s">
        <v>115</v>
      </c>
      <c r="B5">
        <v>27</v>
      </c>
      <c r="C5" t="s">
        <v>116</v>
      </c>
    </row>
    <row r="6" spans="1:3" x14ac:dyDescent="0.35">
      <c r="A6" t="s">
        <v>271</v>
      </c>
      <c r="B6">
        <v>20</v>
      </c>
      <c r="C6" t="s">
        <v>118</v>
      </c>
    </row>
    <row r="7" spans="1:3" x14ac:dyDescent="0.35">
      <c r="A7" t="s">
        <v>272</v>
      </c>
      <c r="B7">
        <v>10</v>
      </c>
      <c r="C7" t="s">
        <v>120</v>
      </c>
    </row>
    <row r="8" spans="1:3" x14ac:dyDescent="0.35">
      <c r="A8" t="s">
        <v>273</v>
      </c>
      <c r="B8">
        <v>14</v>
      </c>
      <c r="C8" t="s">
        <v>122</v>
      </c>
    </row>
    <row r="9" spans="1:3" x14ac:dyDescent="0.35">
      <c r="A9" t="s">
        <v>123</v>
      </c>
      <c r="B9">
        <v>28</v>
      </c>
      <c r="C9" t="s">
        <v>124</v>
      </c>
    </row>
    <row r="10" spans="1:3" x14ac:dyDescent="0.35">
      <c r="A10" t="s">
        <v>274</v>
      </c>
      <c r="B10">
        <v>20</v>
      </c>
      <c r="C10" t="s">
        <v>118</v>
      </c>
    </row>
    <row r="11" spans="1:3" x14ac:dyDescent="0.35">
      <c r="A11" t="s">
        <v>275</v>
      </c>
      <c r="B11">
        <v>11</v>
      </c>
      <c r="C11" t="s">
        <v>127</v>
      </c>
    </row>
    <row r="12" spans="1:3" x14ac:dyDescent="0.35">
      <c r="A12" t="s">
        <v>276</v>
      </c>
      <c r="B12">
        <v>27</v>
      </c>
      <c r="C12" t="s">
        <v>116</v>
      </c>
    </row>
    <row r="13" spans="1:3" x14ac:dyDescent="0.35">
      <c r="A13" t="s">
        <v>129</v>
      </c>
      <c r="B13">
        <v>33</v>
      </c>
      <c r="C13" t="s">
        <v>130</v>
      </c>
    </row>
    <row r="27" spans="1:8" ht="15.5" x14ac:dyDescent="0.35">
      <c r="A27" s="2" t="s">
        <v>131</v>
      </c>
    </row>
    <row r="28" spans="1:8" x14ac:dyDescent="0.35">
      <c r="A28" s="9" t="s">
        <v>277</v>
      </c>
    </row>
    <row r="30" spans="1:8" x14ac:dyDescent="0.35">
      <c r="A30" t="s">
        <v>132</v>
      </c>
      <c r="B30">
        <v>1</v>
      </c>
      <c r="D30" t="s">
        <v>278</v>
      </c>
      <c r="G30" t="s">
        <v>278</v>
      </c>
      <c r="H30">
        <f>B30</f>
        <v>1</v>
      </c>
    </row>
    <row r="31" spans="1:8" x14ac:dyDescent="0.35">
      <c r="A31" t="s">
        <v>133</v>
      </c>
      <c r="B31">
        <v>1</v>
      </c>
      <c r="D31" t="s">
        <v>138</v>
      </c>
      <c r="G31" t="s">
        <v>138</v>
      </c>
      <c r="H31">
        <f>B31+B33+B36+B40</f>
        <v>4</v>
      </c>
    </row>
    <row r="32" spans="1:8" x14ac:dyDescent="0.35">
      <c r="A32" t="s">
        <v>134</v>
      </c>
      <c r="B32">
        <v>1</v>
      </c>
      <c r="D32" t="s">
        <v>280</v>
      </c>
      <c r="G32" t="s">
        <v>280</v>
      </c>
      <c r="H32">
        <f>B32+B34+B37+B38</f>
        <v>6</v>
      </c>
    </row>
    <row r="33" spans="1:8" x14ac:dyDescent="0.35">
      <c r="A33" t="s">
        <v>135</v>
      </c>
      <c r="B33">
        <v>1</v>
      </c>
      <c r="D33" t="s">
        <v>138</v>
      </c>
      <c r="G33" t="s">
        <v>141</v>
      </c>
      <c r="H33">
        <f>B39</f>
        <v>1</v>
      </c>
    </row>
    <row r="34" spans="1:8" x14ac:dyDescent="0.35">
      <c r="A34" t="s">
        <v>136</v>
      </c>
      <c r="B34">
        <v>1</v>
      </c>
      <c r="D34" t="s">
        <v>281</v>
      </c>
      <c r="G34" t="s">
        <v>279</v>
      </c>
      <c r="H34">
        <f>B41</f>
        <v>1</v>
      </c>
    </row>
    <row r="35" spans="1:8" x14ac:dyDescent="0.35">
      <c r="A35" t="s">
        <v>137</v>
      </c>
      <c r="B35">
        <v>1</v>
      </c>
      <c r="D35" t="s">
        <v>282</v>
      </c>
      <c r="G35" t="s">
        <v>282</v>
      </c>
      <c r="H35">
        <f>B35</f>
        <v>1</v>
      </c>
    </row>
    <row r="36" spans="1:8" x14ac:dyDescent="0.35">
      <c r="A36" t="s">
        <v>138</v>
      </c>
      <c r="B36">
        <v>1</v>
      </c>
      <c r="D36" t="s">
        <v>138</v>
      </c>
    </row>
    <row r="37" spans="1:8" x14ac:dyDescent="0.35">
      <c r="A37" t="s">
        <v>139</v>
      </c>
      <c r="B37">
        <v>1</v>
      </c>
      <c r="D37" t="s">
        <v>280</v>
      </c>
    </row>
    <row r="38" spans="1:8" x14ac:dyDescent="0.35">
      <c r="A38" t="s">
        <v>140</v>
      </c>
      <c r="B38">
        <v>3</v>
      </c>
      <c r="D38" t="s">
        <v>281</v>
      </c>
    </row>
    <row r="39" spans="1:8" x14ac:dyDescent="0.35">
      <c r="A39" t="s">
        <v>141</v>
      </c>
      <c r="B39">
        <v>1</v>
      </c>
      <c r="D39" t="s">
        <v>141</v>
      </c>
    </row>
    <row r="40" spans="1:8" x14ac:dyDescent="0.35">
      <c r="A40" t="s">
        <v>142</v>
      </c>
      <c r="B40">
        <v>1</v>
      </c>
      <c r="D40" t="s">
        <v>138</v>
      </c>
    </row>
    <row r="41" spans="1:8" x14ac:dyDescent="0.35">
      <c r="A41" t="s">
        <v>143</v>
      </c>
      <c r="B41">
        <v>1</v>
      </c>
      <c r="D41" t="s">
        <v>279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8" workbookViewId="0"/>
  </sheetViews>
  <sheetFormatPr defaultRowHeight="14.5" x14ac:dyDescent="0.35"/>
  <cols>
    <col min="1" max="1" width="39.453125" customWidth="1"/>
  </cols>
  <sheetData>
    <row r="1" spans="1:3" ht="15.5" x14ac:dyDescent="0.35">
      <c r="A1" s="2" t="s">
        <v>144</v>
      </c>
    </row>
    <row r="2" spans="1:3" x14ac:dyDescent="0.35">
      <c r="A2" s="8" t="s">
        <v>283</v>
      </c>
      <c r="B2" s="8">
        <v>43</v>
      </c>
    </row>
    <row r="7" spans="1:3" x14ac:dyDescent="0.35">
      <c r="A7" t="s">
        <v>145</v>
      </c>
      <c r="B7">
        <v>26</v>
      </c>
      <c r="C7" t="s">
        <v>146</v>
      </c>
    </row>
    <row r="8" spans="1:3" x14ac:dyDescent="0.35">
      <c r="A8" t="s">
        <v>147</v>
      </c>
      <c r="B8">
        <v>20</v>
      </c>
      <c r="C8" t="s">
        <v>148</v>
      </c>
    </row>
    <row r="9" spans="1:3" x14ac:dyDescent="0.35">
      <c r="A9" t="s">
        <v>149</v>
      </c>
      <c r="B9">
        <v>24</v>
      </c>
      <c r="C9" t="s">
        <v>89</v>
      </c>
    </row>
    <row r="10" spans="1:3" x14ac:dyDescent="0.35">
      <c r="A10" t="s">
        <v>150</v>
      </c>
      <c r="B10">
        <v>24</v>
      </c>
      <c r="C10" t="s">
        <v>89</v>
      </c>
    </row>
    <row r="11" spans="1:3" x14ac:dyDescent="0.35">
      <c r="A11" t="s">
        <v>151</v>
      </c>
      <c r="B11">
        <v>29</v>
      </c>
      <c r="C11" t="s">
        <v>152</v>
      </c>
    </row>
    <row r="12" spans="1:3" x14ac:dyDescent="0.35">
      <c r="A12" t="s">
        <v>153</v>
      </c>
      <c r="B12">
        <v>27</v>
      </c>
      <c r="C12" t="s">
        <v>154</v>
      </c>
    </row>
    <row r="20" spans="1:2" ht="15.5" x14ac:dyDescent="0.35">
      <c r="A20" s="2" t="s">
        <v>155</v>
      </c>
    </row>
    <row r="21" spans="1:2" x14ac:dyDescent="0.35">
      <c r="A21" s="8" t="s">
        <v>283</v>
      </c>
      <c r="B21" s="8">
        <v>5</v>
      </c>
    </row>
    <row r="23" spans="1:2" x14ac:dyDescent="0.35">
      <c r="A23" t="s">
        <v>156</v>
      </c>
    </row>
    <row r="24" spans="1:2" x14ac:dyDescent="0.35">
      <c r="A24" t="s">
        <v>157</v>
      </c>
    </row>
    <row r="25" spans="1:2" x14ac:dyDescent="0.35">
      <c r="A25" t="s">
        <v>158</v>
      </c>
    </row>
    <row r="26" spans="1:2" x14ac:dyDescent="0.35">
      <c r="A26" t="s">
        <v>159</v>
      </c>
    </row>
    <row r="27" spans="1:2" x14ac:dyDescent="0.35">
      <c r="A27" t="s">
        <v>160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18" sqref="A18"/>
    </sheetView>
  </sheetViews>
  <sheetFormatPr defaultRowHeight="14.5" x14ac:dyDescent="0.35"/>
  <cols>
    <col min="1" max="1" width="59" customWidth="1"/>
    <col min="2" max="2" width="6.1796875" customWidth="1"/>
    <col min="3" max="3" width="6.08984375" customWidth="1"/>
  </cols>
  <sheetData>
    <row r="1" spans="1:3" ht="15.5" x14ac:dyDescent="0.35">
      <c r="A1" s="2" t="s">
        <v>161</v>
      </c>
    </row>
    <row r="2" spans="1:3" x14ac:dyDescent="0.35">
      <c r="A2" s="8" t="s">
        <v>284</v>
      </c>
      <c r="B2" s="8">
        <v>26</v>
      </c>
    </row>
    <row r="6" spans="1:3" x14ac:dyDescent="0.35">
      <c r="A6" t="s">
        <v>162</v>
      </c>
      <c r="B6">
        <v>22</v>
      </c>
      <c r="C6" t="s">
        <v>163</v>
      </c>
    </row>
    <row r="7" spans="1:3" x14ac:dyDescent="0.35">
      <c r="A7" t="s">
        <v>165</v>
      </c>
      <c r="B7">
        <v>20</v>
      </c>
      <c r="C7" t="s">
        <v>166</v>
      </c>
    </row>
    <row r="8" spans="1:3" x14ac:dyDescent="0.35">
      <c r="A8" t="s">
        <v>167</v>
      </c>
      <c r="B8">
        <v>15</v>
      </c>
      <c r="C8" t="s">
        <v>168</v>
      </c>
    </row>
    <row r="9" spans="1:3" x14ac:dyDescent="0.35">
      <c r="A9" t="s">
        <v>169</v>
      </c>
      <c r="B9">
        <v>12</v>
      </c>
      <c r="C9" t="s">
        <v>170</v>
      </c>
    </row>
    <row r="10" spans="1:3" x14ac:dyDescent="0.35">
      <c r="A10" t="s">
        <v>171</v>
      </c>
      <c r="B10">
        <v>8</v>
      </c>
      <c r="C10" t="s">
        <v>172</v>
      </c>
    </row>
    <row r="11" spans="1:3" x14ac:dyDescent="0.35">
      <c r="A11" t="s">
        <v>173</v>
      </c>
      <c r="B11">
        <v>17</v>
      </c>
      <c r="C11" t="s">
        <v>174</v>
      </c>
    </row>
    <row r="12" spans="1:3" x14ac:dyDescent="0.35">
      <c r="A12" t="s">
        <v>175</v>
      </c>
      <c r="B12">
        <v>22</v>
      </c>
      <c r="C12" t="s">
        <v>163</v>
      </c>
    </row>
    <row r="13" spans="1:3" x14ac:dyDescent="0.35">
      <c r="A13" t="s">
        <v>176</v>
      </c>
      <c r="B13">
        <v>17</v>
      </c>
      <c r="C13" t="s">
        <v>174</v>
      </c>
    </row>
    <row r="14" spans="1:3" x14ac:dyDescent="0.35">
      <c r="A14" t="s">
        <v>177</v>
      </c>
      <c r="B14">
        <v>14</v>
      </c>
      <c r="C14" t="s">
        <v>178</v>
      </c>
    </row>
    <row r="15" spans="1:3" x14ac:dyDescent="0.35">
      <c r="A15" t="s">
        <v>179</v>
      </c>
      <c r="B15">
        <v>10</v>
      </c>
      <c r="C15" t="s">
        <v>180</v>
      </c>
    </row>
    <row r="16" spans="1:3" x14ac:dyDescent="0.35">
      <c r="A16" t="s">
        <v>181</v>
      </c>
      <c r="B16">
        <v>7</v>
      </c>
      <c r="C16" t="s">
        <v>182</v>
      </c>
    </row>
    <row r="17" spans="1:3" x14ac:dyDescent="0.35">
      <c r="A17" t="s">
        <v>183</v>
      </c>
      <c r="B17">
        <v>16</v>
      </c>
      <c r="C17" t="s">
        <v>184</v>
      </c>
    </row>
    <row r="21" spans="1:3" ht="62" x14ac:dyDescent="0.35">
      <c r="A21" s="7" t="s">
        <v>185</v>
      </c>
    </row>
    <row r="22" spans="1:3" x14ac:dyDescent="0.35">
      <c r="A22" s="8" t="s">
        <v>284</v>
      </c>
      <c r="B22" s="8">
        <v>1</v>
      </c>
    </row>
    <row r="24" spans="1:3" x14ac:dyDescent="0.35">
      <c r="A24" t="s">
        <v>186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6" workbookViewId="0"/>
  </sheetViews>
  <sheetFormatPr defaultRowHeight="14.5" x14ac:dyDescent="0.35"/>
  <cols>
    <col min="1" max="1" width="59.81640625" customWidth="1"/>
  </cols>
  <sheetData>
    <row r="1" spans="1:3" ht="15.5" x14ac:dyDescent="0.35">
      <c r="A1" s="2" t="s">
        <v>187</v>
      </c>
    </row>
    <row r="2" spans="1:3" x14ac:dyDescent="0.35">
      <c r="A2" s="8" t="s">
        <v>284</v>
      </c>
      <c r="B2" s="8">
        <v>28</v>
      </c>
    </row>
    <row r="4" spans="1:3" x14ac:dyDescent="0.35">
      <c r="A4" t="s">
        <v>188</v>
      </c>
      <c r="B4">
        <v>21</v>
      </c>
      <c r="C4" t="s">
        <v>154</v>
      </c>
    </row>
    <row r="5" spans="1:3" x14ac:dyDescent="0.35">
      <c r="A5" t="s">
        <v>189</v>
      </c>
      <c r="B5">
        <v>13</v>
      </c>
      <c r="C5" t="s">
        <v>170</v>
      </c>
    </row>
    <row r="6" spans="1:3" x14ac:dyDescent="0.35">
      <c r="A6" t="s">
        <v>190</v>
      </c>
      <c r="B6">
        <v>15</v>
      </c>
      <c r="C6" t="s">
        <v>178</v>
      </c>
    </row>
    <row r="7" spans="1:3" x14ac:dyDescent="0.35">
      <c r="A7" t="s">
        <v>191</v>
      </c>
      <c r="B7">
        <v>18</v>
      </c>
      <c r="C7" t="s">
        <v>192</v>
      </c>
    </row>
    <row r="8" spans="1:3" x14ac:dyDescent="0.35">
      <c r="A8" t="s">
        <v>193</v>
      </c>
      <c r="B8">
        <v>16</v>
      </c>
      <c r="C8" t="s">
        <v>194</v>
      </c>
    </row>
    <row r="9" spans="1:3" ht="29" x14ac:dyDescent="0.35">
      <c r="A9" s="3" t="s">
        <v>195</v>
      </c>
      <c r="B9">
        <v>21</v>
      </c>
      <c r="C9" t="s">
        <v>154</v>
      </c>
    </row>
    <row r="10" spans="1:3" x14ac:dyDescent="0.35">
      <c r="A10" t="s">
        <v>196</v>
      </c>
      <c r="B10">
        <v>17</v>
      </c>
      <c r="C10" t="s">
        <v>93</v>
      </c>
    </row>
    <row r="11" spans="1:3" x14ac:dyDescent="0.35">
      <c r="A11" t="s">
        <v>197</v>
      </c>
      <c r="B11">
        <v>13</v>
      </c>
      <c r="C11" t="s">
        <v>170</v>
      </c>
    </row>
    <row r="12" spans="1:3" x14ac:dyDescent="0.35">
      <c r="A12" t="s">
        <v>198</v>
      </c>
      <c r="B12">
        <v>14</v>
      </c>
      <c r="C12" t="s">
        <v>199</v>
      </c>
    </row>
    <row r="13" spans="1:3" x14ac:dyDescent="0.35">
      <c r="A13" t="s">
        <v>200</v>
      </c>
      <c r="B13">
        <v>9</v>
      </c>
      <c r="C13" t="s">
        <v>201</v>
      </c>
    </row>
    <row r="18" spans="1:2" ht="15.5" x14ac:dyDescent="0.35">
      <c r="A18" s="2" t="s">
        <v>202</v>
      </c>
    </row>
    <row r="19" spans="1:2" x14ac:dyDescent="0.35">
      <c r="A19" s="8" t="s">
        <v>284</v>
      </c>
      <c r="B19" s="8">
        <v>4</v>
      </c>
    </row>
    <row r="21" spans="1:2" x14ac:dyDescent="0.35">
      <c r="A21" t="s">
        <v>203</v>
      </c>
    </row>
    <row r="22" spans="1:2" x14ac:dyDescent="0.35">
      <c r="A22" t="s">
        <v>204</v>
      </c>
    </row>
    <row r="23" spans="1:2" x14ac:dyDescent="0.35">
      <c r="A23" t="s">
        <v>205</v>
      </c>
    </row>
    <row r="24" spans="1:2" x14ac:dyDescent="0.35">
      <c r="A24" t="s">
        <v>206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Q1-2</vt:lpstr>
      <vt:lpstr>Q3</vt:lpstr>
      <vt:lpstr>Q4</vt:lpstr>
      <vt:lpstr>Q5</vt:lpstr>
      <vt:lpstr>Q6-7</vt:lpstr>
      <vt:lpstr>Q8-9</vt:lpstr>
      <vt:lpstr>Q10-11</vt:lpstr>
      <vt:lpstr>Q12-13</vt:lpstr>
      <vt:lpstr>Q14-15</vt:lpstr>
      <vt:lpstr>Q16-17</vt:lpstr>
      <vt:lpstr>Q18-19</vt:lpstr>
      <vt:lpstr>Raw data from sli.do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</dc:creator>
  <cp:lastModifiedBy>Federica</cp:lastModifiedBy>
  <dcterms:created xsi:type="dcterms:W3CDTF">2020-05-21T08:01:01Z</dcterms:created>
  <dcterms:modified xsi:type="dcterms:W3CDTF">2020-05-22T10:13:14Z</dcterms:modified>
</cp:coreProperties>
</file>